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Tables1-3" sheetId="1" r:id="rId1"/>
    <sheet name="Table4" sheetId="2" r:id="rId2"/>
    <sheet name="DiffShareholers" sheetId="3" r:id="rId3"/>
    <sheet name="Table10AT&amp;T" sheetId="4" r:id="rId4"/>
  </sheets>
  <definedNames/>
  <calcPr fullCalcOnLoad="1"/>
</workbook>
</file>

<file path=xl/sharedStrings.xml><?xml version="1.0" encoding="utf-8"?>
<sst xmlns="http://schemas.openxmlformats.org/spreadsheetml/2006/main" count="128" uniqueCount="78">
  <si>
    <t>in year 1: repurchase of 60 shares at 5$/share</t>
  </si>
  <si>
    <t>in year 2: capital increase of 80 shares at10$/share</t>
  </si>
  <si>
    <t>in year 3: dividend of 4$/share</t>
  </si>
  <si>
    <t>No dividends</t>
  </si>
  <si>
    <t>Year</t>
  </si>
  <si>
    <t>Number of shares</t>
  </si>
  <si>
    <t>repurchase</t>
  </si>
  <si>
    <t>Price / share</t>
  </si>
  <si>
    <t>Market Capitalization</t>
  </si>
  <si>
    <t>Dividends</t>
  </si>
  <si>
    <t>IRR</t>
  </si>
  <si>
    <t>All period shareholders</t>
  </si>
  <si>
    <t>reinvest</t>
  </si>
  <si>
    <t xml:space="preserve">      sell in the repurchase</t>
  </si>
  <si>
    <t>All period shareholders: 10 shares in period 0</t>
  </si>
  <si>
    <t xml:space="preserve">      do not sell in the repurchase</t>
  </si>
  <si>
    <t>no</t>
  </si>
  <si>
    <t>All-shareholders</t>
  </si>
  <si>
    <t>yes</t>
  </si>
  <si>
    <t>Shareholder return index</t>
  </si>
  <si>
    <t>Only valid for all period shareholders</t>
  </si>
  <si>
    <t>With dividends</t>
  </si>
  <si>
    <t>Buy in t=</t>
  </si>
  <si>
    <t>sell in t=</t>
  </si>
  <si>
    <t>Dividends /share</t>
  </si>
  <si>
    <t>in year 1: repurchase of 60 shares at 5$/share. Just before paid a dividend of 1$/share</t>
  </si>
  <si>
    <t>All period shareholders:</t>
  </si>
  <si>
    <t xml:space="preserve">   Reinvesting</t>
  </si>
  <si>
    <t xml:space="preserve">   Without reinvesting</t>
  </si>
  <si>
    <t>Only valid for all period shareholders that reinvest</t>
  </si>
  <si>
    <t>in year 1: capital increase of 100 shares at 5$/share</t>
  </si>
  <si>
    <t>Capital increase, no dividends</t>
  </si>
  <si>
    <t xml:space="preserve">   subscribe new shares</t>
  </si>
  <si>
    <t xml:space="preserve">   did not subscribe new shares</t>
  </si>
  <si>
    <t>**</t>
  </si>
  <si>
    <t>Only valid for all period shareholders that did not subscribe new shares</t>
  </si>
  <si>
    <t>J</t>
  </si>
  <si>
    <t>no additional shares</t>
  </si>
  <si>
    <t>20 additional shares</t>
  </si>
  <si>
    <t>reinvest dividends</t>
  </si>
  <si>
    <t>line</t>
  </si>
  <si>
    <t>increase</t>
  </si>
  <si>
    <t>capital</t>
  </si>
  <si>
    <t>Other shareholders</t>
  </si>
  <si>
    <t>2001</t>
  </si>
  <si>
    <t>2002</t>
  </si>
  <si>
    <t>2003</t>
  </si>
  <si>
    <t>2004</t>
  </si>
  <si>
    <t>Index return</t>
  </si>
  <si>
    <t>Dividends paid</t>
  </si>
  <si>
    <t>Price per share</t>
  </si>
  <si>
    <t>AT&amp;T ($ BIllion)</t>
  </si>
  <si>
    <t>end of the year data</t>
  </si>
  <si>
    <t>Equity book value (Ebv)</t>
  </si>
  <si>
    <t>Capitalization (E)</t>
  </si>
  <si>
    <t>Net payments to shareholders</t>
  </si>
  <si>
    <r>
      <rPr>
        <b/>
        <sz val="10"/>
        <color indexed="8"/>
        <rFont val="Arial Narrow"/>
        <family val="2"/>
      </rPr>
      <t>Y</t>
    </r>
    <r>
      <rPr>
        <sz val="10"/>
        <color indexed="8"/>
        <rFont val="Arial Narrow"/>
        <family val="2"/>
      </rPr>
      <t xml:space="preserve">               Shareholders that hold the shares the whole period</t>
    </r>
  </si>
  <si>
    <t>reinvestment of the dividends</t>
  </si>
  <si>
    <t>all others</t>
  </si>
  <si>
    <t>Subscribe new shares</t>
  </si>
  <si>
    <t>more than proportionally to their holding</t>
  </si>
  <si>
    <t>A</t>
  </si>
  <si>
    <t>D</t>
  </si>
  <si>
    <t>G</t>
  </si>
  <si>
    <t>proportionally to their holding</t>
  </si>
  <si>
    <t>B</t>
  </si>
  <si>
    <t>E</t>
  </si>
  <si>
    <t>H</t>
  </si>
  <si>
    <t>less than proportionally to their holding</t>
  </si>
  <si>
    <t>C</t>
  </si>
  <si>
    <t>F</t>
  </si>
  <si>
    <t>I</t>
  </si>
  <si>
    <t>none</t>
  </si>
  <si>
    <t>K</t>
  </si>
  <si>
    <t>L</t>
  </si>
  <si>
    <t>All-shareholders        Z</t>
  </si>
  <si>
    <r>
      <t xml:space="preserve">Shareholders that hold the shares the whole period </t>
    </r>
    <r>
      <rPr>
        <b/>
        <sz val="10"/>
        <color indexed="8"/>
        <rFont val="Arial Narrow"/>
        <family val="2"/>
      </rPr>
      <t>Y</t>
    </r>
  </si>
  <si>
    <t>Shareholders that do not hold the shares the whole period    M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</si>
</sst>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#,##0.0"/>
    <numFmt numFmtId="168" formatCode="#,##0.0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sz val="9"/>
      <name val="Tms Rmn"/>
      <family val="0"/>
    </font>
    <font>
      <sz val="9"/>
      <name val="Geneva"/>
      <family val="0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6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9" fontId="3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1" xfId="0" applyFont="1" applyBorder="1" applyAlignment="1">
      <alignment/>
    </xf>
    <xf numFmtId="166" fontId="3" fillId="0" borderId="15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6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3" fontId="4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4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67" fontId="45" fillId="0" borderId="10" xfId="0" applyNumberFormat="1" applyFont="1" applyBorder="1" applyAlignment="1">
      <alignment/>
    </xf>
    <xf numFmtId="168" fontId="45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9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5" fillId="0" borderId="15" xfId="0" applyFont="1" applyBorder="1" applyAlignment="1">
      <alignment horizontal="center" wrapText="1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0"/>
  <sheetViews>
    <sheetView tabSelected="1" zoomScalePageLayoutView="0" workbookViewId="0" topLeftCell="A1">
      <selection activeCell="K18" sqref="K18"/>
    </sheetView>
  </sheetViews>
  <sheetFormatPr defaultColWidth="11.421875" defaultRowHeight="15"/>
  <cols>
    <col min="1" max="1" width="9.140625" style="1" customWidth="1"/>
    <col min="2" max="2" width="22.57421875" style="1" customWidth="1"/>
    <col min="3" max="8" width="9.140625" style="1" customWidth="1"/>
    <col min="9" max="16384" width="9.140625" style="0" customWidth="1"/>
  </cols>
  <sheetData>
    <row r="1" ht="12.75" customHeight="1"/>
    <row r="2" spans="2:4" ht="12.75" customHeight="1">
      <c r="B2" s="2" t="s">
        <v>3</v>
      </c>
      <c r="D2" s="1" t="s">
        <v>4</v>
      </c>
    </row>
    <row r="3" spans="3:5" ht="12.75" customHeight="1">
      <c r="C3" s="2">
        <v>0</v>
      </c>
      <c r="D3" s="2">
        <v>1</v>
      </c>
      <c r="E3" s="2">
        <v>2</v>
      </c>
    </row>
    <row r="4" spans="2:5" ht="12.75" customHeight="1">
      <c r="B4" s="1" t="s">
        <v>5</v>
      </c>
      <c r="C4" s="1">
        <v>100</v>
      </c>
      <c r="D4" s="1">
        <v>40</v>
      </c>
      <c r="E4" s="1">
        <v>40</v>
      </c>
    </row>
    <row r="5" spans="2:5" ht="12.75" customHeight="1">
      <c r="B5" s="1" t="s">
        <v>7</v>
      </c>
      <c r="C5" s="1">
        <v>5</v>
      </c>
      <c r="D5" s="1">
        <v>5</v>
      </c>
      <c r="E5" s="1">
        <v>10</v>
      </c>
    </row>
    <row r="6" spans="2:5" ht="12.75" customHeight="1">
      <c r="B6" s="1" t="s">
        <v>8</v>
      </c>
      <c r="C6" s="1">
        <f>C4*C5</f>
        <v>500</v>
      </c>
      <c r="D6" s="1">
        <f>D4*D5</f>
        <v>200</v>
      </c>
      <c r="E6" s="1">
        <f>E4*E5</f>
        <v>400</v>
      </c>
    </row>
    <row r="7" spans="2:5" ht="12.75" customHeight="1">
      <c r="B7" s="1" t="s">
        <v>9</v>
      </c>
      <c r="D7" s="1">
        <v>0</v>
      </c>
      <c r="E7" s="1">
        <v>0</v>
      </c>
    </row>
    <row r="8" spans="2:6" ht="12.75" customHeight="1">
      <c r="B8" s="1" t="s">
        <v>0</v>
      </c>
      <c r="F8" s="3" t="s">
        <v>10</v>
      </c>
    </row>
    <row r="9" ht="12.75" customHeight="1">
      <c r="B9" s="1" t="s">
        <v>11</v>
      </c>
    </row>
    <row r="10" spans="2:6" ht="12.75" customHeight="1">
      <c r="B10" s="1" t="s">
        <v>13</v>
      </c>
      <c r="C10" s="1">
        <v>-50</v>
      </c>
      <c r="D10" s="1">
        <v>30</v>
      </c>
      <c r="E10" s="1">
        <v>40</v>
      </c>
      <c r="F10" s="5">
        <f>IRR(C10:E10)</f>
        <v>0.2433981132056604</v>
      </c>
    </row>
    <row r="11" spans="2:6" ht="12.75" customHeight="1">
      <c r="B11" s="1" t="s">
        <v>15</v>
      </c>
      <c r="C11" s="1">
        <v>-5</v>
      </c>
      <c r="D11" s="1">
        <v>0</v>
      </c>
      <c r="E11" s="1">
        <v>10</v>
      </c>
      <c r="F11" s="5">
        <f>IRR(C11:E11)</f>
        <v>0.41421356236778295</v>
      </c>
    </row>
    <row r="12" spans="2:6" ht="12.75" customHeight="1">
      <c r="B12" s="6" t="s">
        <v>17</v>
      </c>
      <c r="C12" s="6">
        <v>-500</v>
      </c>
      <c r="D12" s="6">
        <v>300</v>
      </c>
      <c r="E12" s="6">
        <v>400</v>
      </c>
      <c r="F12" s="5">
        <f>IRR(C12:E12)</f>
        <v>0.2433981132056604</v>
      </c>
    </row>
    <row r="13" ht="12.75" customHeight="1" thickBot="1">
      <c r="F13" s="7"/>
    </row>
    <row r="14" spans="2:6" ht="12.75" customHeight="1" thickBot="1">
      <c r="B14" s="8" t="s">
        <v>19</v>
      </c>
      <c r="C14" s="9">
        <v>5</v>
      </c>
      <c r="D14" s="9">
        <v>5</v>
      </c>
      <c r="E14" s="10">
        <v>10</v>
      </c>
      <c r="F14" s="7" t="s">
        <v>20</v>
      </c>
    </row>
    <row r="15" ht="12.75" customHeight="1">
      <c r="F15" s="7"/>
    </row>
    <row r="16" spans="2:6" ht="12.75" customHeight="1">
      <c r="B16" s="2" t="s">
        <v>21</v>
      </c>
      <c r="D16" s="1" t="s">
        <v>4</v>
      </c>
      <c r="F16" s="7"/>
    </row>
    <row r="17" spans="3:5" ht="12.75" customHeight="1">
      <c r="C17" s="2">
        <v>0</v>
      </c>
      <c r="D17" s="2">
        <v>1</v>
      </c>
      <c r="E17" s="2">
        <v>2</v>
      </c>
    </row>
    <row r="18" spans="2:5" ht="12.75" customHeight="1">
      <c r="B18" s="1" t="s">
        <v>5</v>
      </c>
      <c r="C18" s="1">
        <v>100</v>
      </c>
      <c r="D18" s="1">
        <v>40</v>
      </c>
      <c r="E18" s="1">
        <v>40</v>
      </c>
    </row>
    <row r="19" spans="2:5" ht="12.75" customHeight="1">
      <c r="B19" s="1" t="s">
        <v>7</v>
      </c>
      <c r="C19" s="1">
        <v>5</v>
      </c>
      <c r="D19" s="1">
        <v>5</v>
      </c>
      <c r="E19" s="1">
        <v>10</v>
      </c>
    </row>
    <row r="20" spans="2:5" ht="12.75" customHeight="1">
      <c r="B20" s="1" t="s">
        <v>8</v>
      </c>
      <c r="C20" s="1">
        <f>C18*C19</f>
        <v>500</v>
      </c>
      <c r="D20" s="1">
        <f>D18*D19</f>
        <v>200</v>
      </c>
      <c r="E20" s="1">
        <f>E18*E19</f>
        <v>400</v>
      </c>
    </row>
    <row r="21" spans="2:5" ht="12.75" customHeight="1">
      <c r="B21" s="1" t="s">
        <v>24</v>
      </c>
      <c r="D21" s="1">
        <v>1</v>
      </c>
      <c r="E21" s="1">
        <v>0</v>
      </c>
    </row>
    <row r="22" ht="12.75" customHeight="1">
      <c r="B22" s="1" t="s">
        <v>25</v>
      </c>
    </row>
    <row r="23" ht="12.75" customHeight="1">
      <c r="F23" s="3" t="s">
        <v>10</v>
      </c>
    </row>
    <row r="24" spans="2:6" ht="12.75" customHeight="1">
      <c r="B24" s="1" t="s">
        <v>26</v>
      </c>
      <c r="F24" s="3"/>
    </row>
    <row r="25" spans="2:6" ht="12.75" customHeight="1">
      <c r="B25" s="1" t="s">
        <v>27</v>
      </c>
      <c r="C25" s="1">
        <v>-5</v>
      </c>
      <c r="D25" s="1">
        <v>0</v>
      </c>
      <c r="E25" s="1">
        <f>E19+2</f>
        <v>12</v>
      </c>
      <c r="F25" s="5">
        <f>IRR(C25:E25)</f>
        <v>0.5491933384829666</v>
      </c>
    </row>
    <row r="26" spans="2:6" ht="12.75" customHeight="1">
      <c r="B26" s="1" t="s">
        <v>28</v>
      </c>
      <c r="C26" s="1">
        <v>-5</v>
      </c>
      <c r="D26" s="1">
        <v>1</v>
      </c>
      <c r="E26" s="1">
        <v>10</v>
      </c>
      <c r="F26" s="5">
        <f>IRR(C26:E26)</f>
        <v>0.5177446878757828</v>
      </c>
    </row>
    <row r="27" spans="2:6" ht="12.75" customHeight="1">
      <c r="B27" s="6" t="s">
        <v>17</v>
      </c>
      <c r="C27" s="6">
        <v>-500</v>
      </c>
      <c r="D27" s="6">
        <f>300+100</f>
        <v>400</v>
      </c>
      <c r="E27" s="6">
        <v>400</v>
      </c>
      <c r="F27" s="5">
        <f>IRR(C27:E27)</f>
        <v>0.37979589711326667</v>
      </c>
    </row>
    <row r="28" ht="12.75" customHeight="1" thickBot="1">
      <c r="F28" s="7"/>
    </row>
    <row r="29" spans="2:6" ht="12.75" customHeight="1" thickBot="1">
      <c r="B29" s="8" t="s">
        <v>19</v>
      </c>
      <c r="C29" s="9">
        <v>5</v>
      </c>
      <c r="D29" s="9">
        <v>6</v>
      </c>
      <c r="E29" s="10">
        <v>12</v>
      </c>
      <c r="F29" s="7" t="s">
        <v>29</v>
      </c>
    </row>
    <row r="30" ht="12.75" customHeight="1">
      <c r="F30" s="7"/>
    </row>
    <row r="31" ht="12.75" customHeight="1">
      <c r="F31" s="7"/>
    </row>
    <row r="32" ht="12.75" customHeight="1">
      <c r="F32" s="7"/>
    </row>
    <row r="33" ht="12.75" customHeight="1"/>
    <row r="34" ht="12.75" customHeight="1"/>
    <row r="35" ht="12.75" customHeight="1">
      <c r="B35" s="1" t="s">
        <v>30</v>
      </c>
    </row>
    <row r="36" spans="2:4" ht="12.75" customHeight="1">
      <c r="B36" s="2" t="s">
        <v>31</v>
      </c>
      <c r="D36" s="1" t="s">
        <v>4</v>
      </c>
    </row>
    <row r="37" spans="3:5" ht="12.75" customHeight="1">
      <c r="C37" s="2">
        <v>0</v>
      </c>
      <c r="D37" s="2">
        <v>1</v>
      </c>
      <c r="E37" s="2">
        <v>2</v>
      </c>
    </row>
    <row r="38" spans="2:5" ht="12.75" customHeight="1">
      <c r="B38" s="1" t="s">
        <v>5</v>
      </c>
      <c r="C38" s="1">
        <v>100</v>
      </c>
      <c r="D38" s="1">
        <v>200</v>
      </c>
      <c r="E38" s="1">
        <v>200</v>
      </c>
    </row>
    <row r="39" spans="2:5" ht="12.75" customHeight="1">
      <c r="B39" s="1" t="s">
        <v>7</v>
      </c>
      <c r="C39" s="1">
        <v>5</v>
      </c>
      <c r="D39" s="1">
        <v>5</v>
      </c>
      <c r="E39" s="1">
        <v>10</v>
      </c>
    </row>
    <row r="40" spans="2:5" ht="12.75" customHeight="1">
      <c r="B40" s="1" t="s">
        <v>8</v>
      </c>
      <c r="C40" s="1">
        <f>C38*C39</f>
        <v>500</v>
      </c>
      <c r="D40" s="1">
        <f>D38*D39</f>
        <v>1000</v>
      </c>
      <c r="E40" s="1">
        <f>E38*E39</f>
        <v>2000</v>
      </c>
    </row>
    <row r="41" spans="2:5" ht="12.75" customHeight="1">
      <c r="B41" s="1" t="s">
        <v>9</v>
      </c>
      <c r="D41" s="1">
        <v>0</v>
      </c>
      <c r="E41" s="1">
        <v>0</v>
      </c>
    </row>
    <row r="42" ht="12.75" customHeight="1"/>
    <row r="43" ht="12.75" customHeight="1">
      <c r="F43" s="4" t="s">
        <v>10</v>
      </c>
    </row>
    <row r="44" ht="12.75" customHeight="1">
      <c r="B44" s="1" t="s">
        <v>11</v>
      </c>
    </row>
    <row r="45" spans="2:6" ht="12.75" customHeight="1">
      <c r="B45" s="1" t="s">
        <v>32</v>
      </c>
      <c r="C45" s="1">
        <v>-5</v>
      </c>
      <c r="D45" s="1">
        <v>-5</v>
      </c>
      <c r="E45" s="1">
        <v>20</v>
      </c>
      <c r="F45" s="16">
        <f>IRR(C45:E45)</f>
        <v>0.5615528128088192</v>
      </c>
    </row>
    <row r="46" spans="2:7" ht="12.75" customHeight="1">
      <c r="B46" s="1" t="s">
        <v>33</v>
      </c>
      <c r="C46" s="1">
        <v>-5</v>
      </c>
      <c r="D46" s="1">
        <v>0</v>
      </c>
      <c r="E46" s="1">
        <v>10</v>
      </c>
      <c r="F46" s="16">
        <f>IRR(C46:E46)</f>
        <v>0.41421356236778295</v>
      </c>
      <c r="G46" s="1" t="s">
        <v>34</v>
      </c>
    </row>
    <row r="47" spans="2:6" ht="12.75" customHeight="1">
      <c r="B47" s="1" t="s">
        <v>17</v>
      </c>
      <c r="C47" s="1">
        <v>-500</v>
      </c>
      <c r="D47" s="1">
        <v>-500</v>
      </c>
      <c r="E47" s="1">
        <v>2000</v>
      </c>
      <c r="F47" s="16">
        <f>IRR(C47:E47)</f>
        <v>0.5615528128088192</v>
      </c>
    </row>
    <row r="48" ht="12.75" customHeight="1" thickBot="1"/>
    <row r="49" spans="2:6" ht="12.75" customHeight="1" thickBot="1">
      <c r="B49" s="8" t="s">
        <v>19</v>
      </c>
      <c r="C49" s="9">
        <v>5</v>
      </c>
      <c r="D49" s="9">
        <v>5</v>
      </c>
      <c r="E49" s="10">
        <v>10</v>
      </c>
      <c r="F49" s="7"/>
    </row>
    <row r="50" ht="12.75" customHeight="1">
      <c r="B50" s="1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O27" sqref="O27"/>
    </sheetView>
  </sheetViews>
  <sheetFormatPr defaultColWidth="9.140625" defaultRowHeight="15"/>
  <cols>
    <col min="1" max="1" width="9.140625" style="1" customWidth="1"/>
    <col min="2" max="2" width="18.00390625" style="1" customWidth="1"/>
    <col min="3" max="7" width="6.140625" style="1" customWidth="1"/>
    <col min="8" max="8" width="7.00390625" style="1" customWidth="1"/>
    <col min="9" max="9" width="1.28515625" style="1" customWidth="1"/>
    <col min="10" max="10" width="9.140625" style="1" customWidth="1"/>
    <col min="11" max="11" width="8.421875" style="1" customWidth="1"/>
    <col min="12" max="12" width="7.8515625" style="1" customWidth="1"/>
    <col min="13" max="249" width="9.140625" style="1" customWidth="1"/>
    <col min="250" max="250" width="22.57421875" style="1" customWidth="1"/>
    <col min="251" max="16384" width="9.140625" style="1" customWidth="1"/>
  </cols>
  <sheetData>
    <row r="1" ht="12.75">
      <c r="B1" s="1" t="s">
        <v>0</v>
      </c>
    </row>
    <row r="2" ht="12.75">
      <c r="B2" s="1" t="s">
        <v>1</v>
      </c>
    </row>
    <row r="3" ht="12.75">
      <c r="B3" s="1" t="s">
        <v>2</v>
      </c>
    </row>
    <row r="4" spans="2:4" ht="12.75">
      <c r="B4" s="2"/>
      <c r="D4" s="1" t="s">
        <v>4</v>
      </c>
    </row>
    <row r="5" spans="1:7" ht="12.75">
      <c r="A5" s="13" t="s">
        <v>40</v>
      </c>
      <c r="C5" s="2">
        <v>0</v>
      </c>
      <c r="D5" s="2">
        <v>1</v>
      </c>
      <c r="E5" s="2">
        <v>2</v>
      </c>
      <c r="F5" s="2">
        <v>3</v>
      </c>
      <c r="G5" s="2">
        <v>4</v>
      </c>
    </row>
    <row r="6" spans="1:7" ht="12.75">
      <c r="A6" s="13">
        <v>1</v>
      </c>
      <c r="B6" s="1" t="s">
        <v>5</v>
      </c>
      <c r="C6" s="1">
        <v>100</v>
      </c>
      <c r="D6" s="1">
        <v>40</v>
      </c>
      <c r="E6" s="1">
        <v>120</v>
      </c>
      <c r="F6" s="1">
        <v>120</v>
      </c>
      <c r="G6" s="1">
        <v>120</v>
      </c>
    </row>
    <row r="7" spans="1:7" ht="12.75">
      <c r="A7" s="13">
        <v>2</v>
      </c>
      <c r="B7" s="1" t="s">
        <v>7</v>
      </c>
      <c r="C7" s="1">
        <v>5</v>
      </c>
      <c r="D7" s="1">
        <v>5</v>
      </c>
      <c r="E7" s="1">
        <v>10</v>
      </c>
      <c r="F7" s="1">
        <v>20</v>
      </c>
      <c r="G7" s="1">
        <v>10</v>
      </c>
    </row>
    <row r="8" spans="1:7" ht="12.75">
      <c r="A8" s="13">
        <v>3</v>
      </c>
      <c r="B8" s="1" t="s">
        <v>8</v>
      </c>
      <c r="C8" s="1">
        <f>C6*C7</f>
        <v>500</v>
      </c>
      <c r="D8" s="1">
        <f>D6*D7</f>
        <v>200</v>
      </c>
      <c r="E8" s="1">
        <f>E6*E7</f>
        <v>1200</v>
      </c>
      <c r="F8" s="1">
        <f>F6*F7</f>
        <v>2400</v>
      </c>
      <c r="G8" s="1">
        <f>G6*G7</f>
        <v>1200</v>
      </c>
    </row>
    <row r="9" spans="1:7" ht="12.75">
      <c r="A9" s="13">
        <v>4</v>
      </c>
      <c r="B9" s="1" t="s">
        <v>9</v>
      </c>
      <c r="D9" s="1">
        <v>0</v>
      </c>
      <c r="E9" s="1">
        <v>0</v>
      </c>
      <c r="F9" s="1">
        <f>4*F6</f>
        <v>480</v>
      </c>
      <c r="G9" s="1">
        <v>0</v>
      </c>
    </row>
    <row r="10" spans="1:12" ht="12.75">
      <c r="A10" s="13"/>
      <c r="H10" s="3"/>
      <c r="J10" s="13" t="s">
        <v>6</v>
      </c>
      <c r="K10" s="13" t="s">
        <v>42</v>
      </c>
      <c r="L10" s="13" t="s">
        <v>12</v>
      </c>
    </row>
    <row r="11" spans="1:12" ht="12.75">
      <c r="A11" s="13"/>
      <c r="B11" s="2" t="s">
        <v>14</v>
      </c>
      <c r="H11" s="3" t="s">
        <v>10</v>
      </c>
      <c r="J11" s="13"/>
      <c r="K11" s="13" t="s">
        <v>41</v>
      </c>
      <c r="L11" s="13"/>
    </row>
    <row r="12" spans="1:12" ht="12.75">
      <c r="A12" s="13">
        <v>5</v>
      </c>
      <c r="C12" s="1">
        <v>-50</v>
      </c>
      <c r="D12" s="1">
        <v>0</v>
      </c>
      <c r="E12" s="1">
        <v>0</v>
      </c>
      <c r="F12" s="1">
        <v>40</v>
      </c>
      <c r="G12" s="1">
        <v>100</v>
      </c>
      <c r="H12" s="5">
        <f aca="true" t="shared" si="0" ref="H12:H26">IRR(C12:G12)</f>
        <v>0.3223789651155906</v>
      </c>
      <c r="J12" s="13" t="s">
        <v>16</v>
      </c>
      <c r="K12" s="13" t="s">
        <v>16</v>
      </c>
      <c r="L12" s="13" t="s">
        <v>16</v>
      </c>
    </row>
    <row r="13" spans="1:12" ht="12.75">
      <c r="A13" s="13">
        <v>6</v>
      </c>
      <c r="B13" s="3" t="s">
        <v>36</v>
      </c>
      <c r="C13" s="1">
        <v>-50</v>
      </c>
      <c r="D13" s="1">
        <v>0</v>
      </c>
      <c r="E13" s="1">
        <v>0</v>
      </c>
      <c r="F13" s="1">
        <v>0</v>
      </c>
      <c r="G13" s="1">
        <f>12*G$7</f>
        <v>120</v>
      </c>
      <c r="H13" s="5">
        <f t="shared" si="0"/>
        <v>0.2446659545769565</v>
      </c>
      <c r="J13" s="13" t="s">
        <v>16</v>
      </c>
      <c r="K13" s="13" t="s">
        <v>16</v>
      </c>
      <c r="L13" s="13" t="s">
        <v>18</v>
      </c>
    </row>
    <row r="14" spans="1:12" ht="12.75">
      <c r="A14" s="13">
        <v>7</v>
      </c>
      <c r="C14" s="1">
        <v>-50</v>
      </c>
      <c r="D14" s="1">
        <v>0</v>
      </c>
      <c r="E14" s="1">
        <v>-200</v>
      </c>
      <c r="F14" s="1">
        <v>120</v>
      </c>
      <c r="G14" s="1">
        <f>30*G$7</f>
        <v>300</v>
      </c>
      <c r="H14" s="5">
        <f t="shared" si="0"/>
        <v>0.269683594885723</v>
      </c>
      <c r="J14" s="13" t="s">
        <v>16</v>
      </c>
      <c r="K14" s="13" t="s">
        <v>18</v>
      </c>
      <c r="L14" s="13" t="s">
        <v>16</v>
      </c>
    </row>
    <row r="15" spans="1:12" ht="12.75">
      <c r="A15" s="13">
        <v>8</v>
      </c>
      <c r="C15" s="1">
        <v>-50</v>
      </c>
      <c r="D15" s="1">
        <v>30</v>
      </c>
      <c r="E15" s="1">
        <v>0</v>
      </c>
      <c r="F15" s="1">
        <v>16</v>
      </c>
      <c r="G15" s="1">
        <v>40</v>
      </c>
      <c r="H15" s="5">
        <f t="shared" si="0"/>
        <v>0.23479417619081056</v>
      </c>
      <c r="J15" s="13" t="s">
        <v>18</v>
      </c>
      <c r="K15" s="13" t="s">
        <v>16</v>
      </c>
      <c r="L15" s="13" t="s">
        <v>16</v>
      </c>
    </row>
    <row r="16" spans="1:12" ht="12.75">
      <c r="A16" s="13">
        <v>9</v>
      </c>
      <c r="C16" s="1">
        <v>-50</v>
      </c>
      <c r="D16" s="1">
        <v>30</v>
      </c>
      <c r="E16" s="1">
        <v>-80</v>
      </c>
      <c r="F16" s="1">
        <f>12*4</f>
        <v>48</v>
      </c>
      <c r="G16" s="1">
        <v>120</v>
      </c>
      <c r="H16" s="5">
        <f t="shared" si="0"/>
        <v>0.22841383933017</v>
      </c>
      <c r="J16" s="13" t="s">
        <v>18</v>
      </c>
      <c r="K16" s="13" t="s">
        <v>18</v>
      </c>
      <c r="L16" s="13" t="s">
        <v>16</v>
      </c>
    </row>
    <row r="17" spans="1:12" ht="12.75">
      <c r="A17" s="13">
        <v>10</v>
      </c>
      <c r="C17" s="1">
        <v>-50</v>
      </c>
      <c r="D17" s="1">
        <v>30</v>
      </c>
      <c r="E17" s="1">
        <v>-80</v>
      </c>
      <c r="F17" s="1">
        <v>0</v>
      </c>
      <c r="G17" s="1">
        <f>(12+2.4)*G$7</f>
        <v>144</v>
      </c>
      <c r="H17" s="5">
        <f t="shared" si="0"/>
        <v>0.14008378675103872</v>
      </c>
      <c r="J17" s="13" t="s">
        <v>18</v>
      </c>
      <c r="K17" s="13" t="s">
        <v>18</v>
      </c>
      <c r="L17" s="13" t="s">
        <v>18</v>
      </c>
    </row>
    <row r="18" spans="1:12" ht="12.75">
      <c r="A18" s="13">
        <v>11</v>
      </c>
      <c r="C18" s="1">
        <v>-50</v>
      </c>
      <c r="D18" s="1">
        <v>0</v>
      </c>
      <c r="E18" s="1">
        <v>-200</v>
      </c>
      <c r="F18" s="1">
        <v>0</v>
      </c>
      <c r="G18" s="1">
        <f>36*G$7</f>
        <v>360</v>
      </c>
      <c r="H18" s="5">
        <f t="shared" si="0"/>
        <v>0.16044823500918426</v>
      </c>
      <c r="J18" s="13" t="s">
        <v>16</v>
      </c>
      <c r="K18" s="13" t="s">
        <v>18</v>
      </c>
      <c r="L18" s="13" t="s">
        <v>18</v>
      </c>
    </row>
    <row r="19" spans="1:12" ht="12.75">
      <c r="A19" s="13">
        <v>12</v>
      </c>
      <c r="C19" s="1">
        <v>-50</v>
      </c>
      <c r="D19" s="1">
        <v>30</v>
      </c>
      <c r="E19" s="1">
        <v>0</v>
      </c>
      <c r="F19" s="1">
        <v>0</v>
      </c>
      <c r="G19" s="1">
        <f>(4+16/20)*G7</f>
        <v>48</v>
      </c>
      <c r="H19" s="5">
        <f t="shared" si="0"/>
        <v>0.1817272901635949</v>
      </c>
      <c r="J19" s="13" t="s">
        <v>18</v>
      </c>
      <c r="K19" s="13" t="s">
        <v>16</v>
      </c>
      <c r="L19" s="13" t="s">
        <v>18</v>
      </c>
    </row>
    <row r="20" spans="1:12" ht="12.75">
      <c r="A20" s="13"/>
      <c r="B20" s="2" t="s">
        <v>43</v>
      </c>
      <c r="H20" s="5"/>
      <c r="J20" s="14" t="s">
        <v>22</v>
      </c>
      <c r="K20" s="15" t="s">
        <v>23</v>
      </c>
      <c r="L20" s="13"/>
    </row>
    <row r="21" spans="1:12" ht="12.75">
      <c r="A21" s="13">
        <v>13</v>
      </c>
      <c r="B21" s="1" t="s">
        <v>37</v>
      </c>
      <c r="D21" s="1">
        <v>-50</v>
      </c>
      <c r="E21" s="1">
        <v>0</v>
      </c>
      <c r="F21" s="1">
        <v>40</v>
      </c>
      <c r="G21" s="1">
        <v>100</v>
      </c>
      <c r="H21" s="5">
        <f t="shared" si="0"/>
        <v>0.4699079597094491</v>
      </c>
      <c r="J21" s="13">
        <v>1</v>
      </c>
      <c r="K21" s="13"/>
      <c r="L21" s="13"/>
    </row>
    <row r="22" spans="1:12" ht="12.75">
      <c r="A22" s="13">
        <v>14</v>
      </c>
      <c r="B22" s="1" t="s">
        <v>39</v>
      </c>
      <c r="D22" s="1">
        <v>-50</v>
      </c>
      <c r="E22" s="1">
        <v>0</v>
      </c>
      <c r="F22" s="1">
        <v>0</v>
      </c>
      <c r="G22" s="1">
        <v>120</v>
      </c>
      <c r="H22" s="5">
        <f>IRR(C22:G22)</f>
        <v>0.33886590016433815</v>
      </c>
      <c r="J22" s="13">
        <v>1</v>
      </c>
      <c r="K22" s="13"/>
      <c r="L22" s="13"/>
    </row>
    <row r="23" spans="1:12" ht="12.75">
      <c r="A23" s="13">
        <v>15</v>
      </c>
      <c r="B23" s="1" t="s">
        <v>38</v>
      </c>
      <c r="D23" s="1">
        <v>-50</v>
      </c>
      <c r="E23" s="1">
        <v>-200</v>
      </c>
      <c r="F23" s="1">
        <v>120</v>
      </c>
      <c r="G23" s="1">
        <v>300</v>
      </c>
      <c r="H23" s="5">
        <f>IRR(C23:G23)</f>
        <v>0.31237854620101513</v>
      </c>
      <c r="J23" s="13">
        <v>1</v>
      </c>
      <c r="K23" s="13"/>
      <c r="L23" s="13"/>
    </row>
    <row r="24" spans="1:12" ht="12.75">
      <c r="A24" s="13">
        <v>16</v>
      </c>
      <c r="E24" s="1">
        <v>-100</v>
      </c>
      <c r="F24" s="1">
        <v>40</v>
      </c>
      <c r="G24" s="1">
        <v>100</v>
      </c>
      <c r="H24" s="5">
        <f t="shared" si="0"/>
        <v>0.219803902718557</v>
      </c>
      <c r="J24" s="13">
        <v>2</v>
      </c>
      <c r="K24" s="13"/>
      <c r="L24" s="13"/>
    </row>
    <row r="25" spans="1:12" ht="12.75">
      <c r="A25" s="13">
        <v>17</v>
      </c>
      <c r="F25" s="1">
        <v>-200</v>
      </c>
      <c r="G25" s="1">
        <v>100</v>
      </c>
      <c r="H25" s="5">
        <f t="shared" si="0"/>
        <v>-0.5</v>
      </c>
      <c r="J25" s="13">
        <v>3</v>
      </c>
      <c r="K25" s="13"/>
      <c r="L25" s="13"/>
    </row>
    <row r="26" spans="1:12" ht="12.75">
      <c r="A26" s="13">
        <v>18</v>
      </c>
      <c r="D26" s="1">
        <v>-50</v>
      </c>
      <c r="E26" s="1">
        <v>100</v>
      </c>
      <c r="H26" s="5">
        <f t="shared" si="0"/>
        <v>1</v>
      </c>
      <c r="J26" s="13">
        <v>1</v>
      </c>
      <c r="K26" s="13">
        <v>2</v>
      </c>
      <c r="L26" s="13"/>
    </row>
    <row r="27" spans="1:12" ht="12.75">
      <c r="A27" s="13">
        <v>19</v>
      </c>
      <c r="D27" s="1">
        <v>-50</v>
      </c>
      <c r="E27" s="1">
        <v>0</v>
      </c>
      <c r="F27" s="1">
        <v>200</v>
      </c>
      <c r="H27" s="5">
        <f>IRR(C27:G27)</f>
        <v>1</v>
      </c>
      <c r="J27" s="13">
        <v>1</v>
      </c>
      <c r="K27" s="13">
        <v>3</v>
      </c>
      <c r="L27" s="13"/>
    </row>
    <row r="28" spans="1:12" ht="12.75">
      <c r="A28" s="13">
        <v>20</v>
      </c>
      <c r="E28" s="1">
        <v>-100</v>
      </c>
      <c r="F28" s="1">
        <v>200</v>
      </c>
      <c r="H28" s="5">
        <f>IRR(C28:G28)</f>
        <v>1</v>
      </c>
      <c r="J28" s="13">
        <v>2</v>
      </c>
      <c r="K28" s="13">
        <v>3</v>
      </c>
      <c r="L28" s="13"/>
    </row>
    <row r="29" spans="1:8" ht="12.75">
      <c r="A29" s="13"/>
      <c r="H29" s="5"/>
    </row>
    <row r="30" spans="1:9" ht="15">
      <c r="A30" s="13">
        <v>21</v>
      </c>
      <c r="B30" s="11" t="s">
        <v>17</v>
      </c>
      <c r="C30" s="11">
        <v>-500</v>
      </c>
      <c r="D30" s="11">
        <v>300</v>
      </c>
      <c r="E30" s="11">
        <v>-800</v>
      </c>
      <c r="F30" s="11">
        <f>F9</f>
        <v>480</v>
      </c>
      <c r="G30" s="11">
        <f>G8</f>
        <v>1200</v>
      </c>
      <c r="H30" s="5">
        <f>IRR(C30:G30)</f>
        <v>0.22841383933017</v>
      </c>
      <c r="I30"/>
    </row>
    <row r="31" spans="1:9" ht="15.75" thickBot="1">
      <c r="A31" s="13"/>
      <c r="H31" s="7"/>
      <c r="I31"/>
    </row>
    <row r="32" spans="1:9" ht="15.75" thickBot="1">
      <c r="A32" s="13">
        <v>22</v>
      </c>
      <c r="B32" s="8" t="s">
        <v>19</v>
      </c>
      <c r="C32" s="9">
        <v>5</v>
      </c>
      <c r="D32" s="9">
        <v>5</v>
      </c>
      <c r="E32" s="9">
        <v>10</v>
      </c>
      <c r="F32" s="9">
        <v>24</v>
      </c>
      <c r="G32" s="10">
        <v>12</v>
      </c>
      <c r="H32" s="12">
        <f>(12/5)^(1/4)-1</f>
        <v>0.24466595457695672</v>
      </c>
      <c r="I32"/>
    </row>
    <row r="33" spans="1:9" ht="15">
      <c r="A33" s="13"/>
      <c r="C33" s="7" t="s">
        <v>20</v>
      </c>
      <c r="I33"/>
    </row>
    <row r="34" spans="1:9" ht="15">
      <c r="A34" s="13"/>
      <c r="B34"/>
      <c r="C34"/>
      <c r="D34"/>
      <c r="E34"/>
      <c r="F34"/>
      <c r="G34"/>
      <c r="H34"/>
      <c r="I34"/>
    </row>
    <row r="35" spans="1:9" ht="15">
      <c r="A35" s="13"/>
      <c r="B35"/>
      <c r="C35"/>
      <c r="D35"/>
      <c r="E35"/>
      <c r="F35"/>
      <c r="G35"/>
      <c r="H35"/>
      <c r="I35"/>
    </row>
    <row r="36" spans="1:9" ht="15">
      <c r="A36" s="13"/>
      <c r="B36"/>
      <c r="C36"/>
      <c r="D36"/>
      <c r="E36"/>
      <c r="F36"/>
      <c r="G36"/>
      <c r="H36"/>
      <c r="I36"/>
    </row>
    <row r="37" spans="1:9" ht="15">
      <c r="A37" s="13"/>
      <c r="B37"/>
      <c r="C37"/>
      <c r="D37"/>
      <c r="E37"/>
      <c r="F37"/>
      <c r="G37"/>
      <c r="H37"/>
      <c r="I37"/>
    </row>
    <row r="38" spans="1:9" ht="15">
      <c r="A38" s="13"/>
      <c r="B38"/>
      <c r="C38"/>
      <c r="D38"/>
      <c r="E38"/>
      <c r="F38"/>
      <c r="G38"/>
      <c r="H38"/>
      <c r="I38"/>
    </row>
    <row r="39" spans="1:9" ht="15">
      <c r="A39" s="13"/>
      <c r="B39"/>
      <c r="C39"/>
      <c r="D39"/>
      <c r="E39"/>
      <c r="F39"/>
      <c r="G39"/>
      <c r="H39"/>
      <c r="I39"/>
    </row>
    <row r="40" spans="1:9" ht="15">
      <c r="A40" s="13"/>
      <c r="B40"/>
      <c r="C40"/>
      <c r="D40"/>
      <c r="E40"/>
      <c r="F40"/>
      <c r="G40"/>
      <c r="H40"/>
      <c r="I40"/>
    </row>
    <row r="41" spans="1:9" ht="15">
      <c r="A41" s="13"/>
      <c r="B41"/>
      <c r="C41"/>
      <c r="D41"/>
      <c r="E41"/>
      <c r="F41"/>
      <c r="G41"/>
      <c r="H41"/>
      <c r="I41"/>
    </row>
    <row r="42" spans="1:9" ht="15">
      <c r="A42" s="13"/>
      <c r="B42"/>
      <c r="C42"/>
      <c r="D42"/>
      <c r="E42"/>
      <c r="F42"/>
      <c r="G42"/>
      <c r="H42"/>
      <c r="I42"/>
    </row>
    <row r="43" spans="1:9" ht="15">
      <c r="A43"/>
      <c r="B43"/>
      <c r="C43"/>
      <c r="D43"/>
      <c r="E43"/>
      <c r="F43"/>
      <c r="G43"/>
      <c r="H43"/>
      <c r="I43"/>
    </row>
    <row r="44" spans="1:9" ht="15">
      <c r="A44"/>
      <c r="B44"/>
      <c r="C44"/>
      <c r="D44"/>
      <c r="E44"/>
      <c r="F44"/>
      <c r="G44"/>
      <c r="H44"/>
      <c r="I44"/>
    </row>
    <row r="45" spans="1:9" ht="15">
      <c r="A45"/>
      <c r="B45"/>
      <c r="C45"/>
      <c r="D45"/>
      <c r="E45"/>
      <c r="F45"/>
      <c r="G45"/>
      <c r="H45"/>
      <c r="I45"/>
    </row>
    <row r="46" spans="1:9" ht="15">
      <c r="A46"/>
      <c r="B46"/>
      <c r="C46"/>
      <c r="D46"/>
      <c r="E46"/>
      <c r="F46"/>
      <c r="G46"/>
      <c r="H46"/>
      <c r="I46"/>
    </row>
    <row r="47" spans="1:9" ht="15">
      <c r="A47"/>
      <c r="B47"/>
      <c r="C47"/>
      <c r="D47"/>
      <c r="E47"/>
      <c r="F47"/>
      <c r="G47"/>
      <c r="H47"/>
      <c r="I47"/>
    </row>
    <row r="48" spans="1:9" ht="15">
      <c r="A48"/>
      <c r="B48"/>
      <c r="C48"/>
      <c r="D48"/>
      <c r="E48"/>
      <c r="F48"/>
      <c r="G48"/>
      <c r="H48"/>
      <c r="I48"/>
    </row>
    <row r="49" spans="1:9" ht="15">
      <c r="A49"/>
      <c r="B49"/>
      <c r="C49"/>
      <c r="D49"/>
      <c r="E49"/>
      <c r="F49"/>
      <c r="G49"/>
      <c r="H49"/>
      <c r="I49"/>
    </row>
    <row r="50" spans="1:9" ht="15">
      <c r="A50"/>
      <c r="B50"/>
      <c r="C50"/>
      <c r="D50"/>
      <c r="E50"/>
      <c r="F50"/>
      <c r="G50"/>
      <c r="H50"/>
      <c r="I50"/>
    </row>
    <row r="51" spans="1:9" ht="15">
      <c r="A51"/>
      <c r="B51"/>
      <c r="C51"/>
      <c r="D51"/>
      <c r="E51"/>
      <c r="F51"/>
      <c r="G51"/>
      <c r="H51"/>
      <c r="I51"/>
    </row>
    <row r="52" spans="1:9" ht="15">
      <c r="A52"/>
      <c r="B52"/>
      <c r="C52"/>
      <c r="D52"/>
      <c r="E52"/>
      <c r="F52"/>
      <c r="G52"/>
      <c r="H52"/>
      <c r="I52"/>
    </row>
    <row r="53" spans="1:9" ht="15">
      <c r="A53"/>
      <c r="B53"/>
      <c r="C53"/>
      <c r="D53"/>
      <c r="E53"/>
      <c r="F53"/>
      <c r="G53"/>
      <c r="H53"/>
      <c r="I53"/>
    </row>
    <row r="54" spans="1:9" ht="15">
      <c r="A54"/>
      <c r="B54"/>
      <c r="C54"/>
      <c r="D54"/>
      <c r="E54"/>
      <c r="F54"/>
      <c r="G54"/>
      <c r="H54"/>
      <c r="I54"/>
    </row>
    <row r="55" spans="1:9" ht="15">
      <c r="A55"/>
      <c r="B55"/>
      <c r="C55"/>
      <c r="D55"/>
      <c r="E55"/>
      <c r="F55"/>
      <c r="G55"/>
      <c r="H55"/>
      <c r="I55"/>
    </row>
    <row r="56" spans="1:9" ht="15">
      <c r="A56"/>
      <c r="B56"/>
      <c r="C56"/>
      <c r="D56"/>
      <c r="E56"/>
      <c r="F56"/>
      <c r="G56"/>
      <c r="H56"/>
      <c r="I56"/>
    </row>
    <row r="57" spans="1:9" ht="15">
      <c r="A57"/>
      <c r="B57"/>
      <c r="C57"/>
      <c r="D57"/>
      <c r="E57"/>
      <c r="F57"/>
      <c r="G57"/>
      <c r="H57"/>
      <c r="I57"/>
    </row>
    <row r="58" spans="1:9" ht="15">
      <c r="A58"/>
      <c r="B58"/>
      <c r="C58"/>
      <c r="D58"/>
      <c r="E58"/>
      <c r="F58"/>
      <c r="G58"/>
      <c r="H58"/>
      <c r="I58"/>
    </row>
    <row r="59" spans="1:9" ht="15">
      <c r="A59"/>
      <c r="B59"/>
      <c r="C59"/>
      <c r="D59"/>
      <c r="E59"/>
      <c r="F59"/>
      <c r="G59"/>
      <c r="H59"/>
      <c r="I59"/>
    </row>
    <row r="60" spans="1:9" ht="15">
      <c r="A60"/>
      <c r="B60"/>
      <c r="C60"/>
      <c r="D60"/>
      <c r="E60"/>
      <c r="F60"/>
      <c r="G60"/>
      <c r="H60"/>
      <c r="I60"/>
    </row>
    <row r="61" spans="1:9" ht="15">
      <c r="A61"/>
      <c r="B61"/>
      <c r="C61"/>
      <c r="D61"/>
      <c r="E61"/>
      <c r="F61"/>
      <c r="G61"/>
      <c r="H61"/>
      <c r="I61"/>
    </row>
    <row r="62" spans="1:9" ht="15">
      <c r="A62"/>
      <c r="B62"/>
      <c r="C62"/>
      <c r="D62"/>
      <c r="E62"/>
      <c r="F62"/>
      <c r="G62"/>
      <c r="H62"/>
      <c r="I62"/>
    </row>
    <row r="63" spans="1:9" ht="15">
      <c r="A63"/>
      <c r="B63"/>
      <c r="C63"/>
      <c r="D63"/>
      <c r="E63"/>
      <c r="F63"/>
      <c r="G63"/>
      <c r="H63"/>
      <c r="I63"/>
    </row>
    <row r="64" spans="1:9" ht="15">
      <c r="A64"/>
      <c r="B64"/>
      <c r="C64"/>
      <c r="D64"/>
      <c r="E64"/>
      <c r="F64"/>
      <c r="G64"/>
      <c r="H64"/>
      <c r="I64"/>
    </row>
    <row r="65" spans="1:9" ht="15">
      <c r="A65"/>
      <c r="B65"/>
      <c r="C65"/>
      <c r="D65"/>
      <c r="E65"/>
      <c r="F65"/>
      <c r="G65"/>
      <c r="H65"/>
      <c r="I65"/>
    </row>
    <row r="66" spans="1:9" ht="15">
      <c r="A66"/>
      <c r="B66"/>
      <c r="C66"/>
      <c r="D66"/>
      <c r="E66"/>
      <c r="F66"/>
      <c r="G66"/>
      <c r="H66"/>
      <c r="I66"/>
    </row>
    <row r="67" spans="1:9" ht="15">
      <c r="A67"/>
      <c r="B67"/>
      <c r="C67"/>
      <c r="D67"/>
      <c r="E67"/>
      <c r="F67"/>
      <c r="G67"/>
      <c r="H67"/>
      <c r="I67"/>
    </row>
    <row r="68" spans="1:9" ht="15">
      <c r="A68"/>
      <c r="B68"/>
      <c r="C68"/>
      <c r="D68"/>
      <c r="E68"/>
      <c r="F68"/>
      <c r="G68"/>
      <c r="H68"/>
      <c r="I68"/>
    </row>
    <row r="69" spans="1:9" ht="15">
      <c r="A69"/>
      <c r="B69"/>
      <c r="C69"/>
      <c r="D69"/>
      <c r="E69"/>
      <c r="F69"/>
      <c r="G69"/>
      <c r="H69"/>
      <c r="I69"/>
    </row>
    <row r="70" spans="1:9" ht="15">
      <c r="A70"/>
      <c r="B70"/>
      <c r="C70"/>
      <c r="D70"/>
      <c r="E70"/>
      <c r="F70"/>
      <c r="G70"/>
      <c r="H70"/>
      <c r="I70"/>
    </row>
    <row r="71" spans="1:9" ht="15">
      <c r="A71"/>
      <c r="B71"/>
      <c r="C71"/>
      <c r="D71"/>
      <c r="E71"/>
      <c r="F71"/>
      <c r="G71"/>
      <c r="H71"/>
      <c r="I71"/>
    </row>
    <row r="72" spans="1:9" ht="15">
      <c r="A72"/>
      <c r="B72"/>
      <c r="C72"/>
      <c r="D72"/>
      <c r="E72"/>
      <c r="F72"/>
      <c r="G72"/>
      <c r="H72"/>
      <c r="I72"/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9" ht="15">
      <c r="A81"/>
      <c r="B81"/>
      <c r="C81"/>
      <c r="D81"/>
      <c r="E81"/>
      <c r="F81"/>
      <c r="G81"/>
      <c r="H81"/>
      <c r="I81"/>
    </row>
    <row r="82" spans="2:9" ht="15">
      <c r="B82"/>
      <c r="C82"/>
      <c r="D82"/>
      <c r="E82"/>
      <c r="F82"/>
      <c r="G82"/>
      <c r="H82"/>
      <c r="I82"/>
    </row>
    <row r="83" spans="2:9" ht="15">
      <c r="B83"/>
      <c r="C83"/>
      <c r="D83"/>
      <c r="E83"/>
      <c r="F83"/>
      <c r="G83"/>
      <c r="H83"/>
      <c r="I83"/>
    </row>
    <row r="84" spans="2:9" ht="15">
      <c r="B84"/>
      <c r="C84"/>
      <c r="D84"/>
      <c r="E84"/>
      <c r="F84"/>
      <c r="G84"/>
      <c r="H84"/>
      <c r="I84"/>
    </row>
    <row r="85" spans="2:9" ht="15">
      <c r="B85"/>
      <c r="C85"/>
      <c r="D85"/>
      <c r="E85"/>
      <c r="F85"/>
      <c r="G85"/>
      <c r="H85"/>
      <c r="I85"/>
    </row>
    <row r="86" spans="2:9" ht="15">
      <c r="B86"/>
      <c r="C86"/>
      <c r="D86"/>
      <c r="E86"/>
      <c r="F86"/>
      <c r="G86"/>
      <c r="H86"/>
      <c r="I86"/>
    </row>
    <row r="87" spans="2:8" ht="15">
      <c r="B87"/>
      <c r="C87"/>
      <c r="D87"/>
      <c r="E87"/>
      <c r="F87"/>
      <c r="G87"/>
      <c r="H87"/>
    </row>
    <row r="88" spans="2:8" ht="15">
      <c r="B88"/>
      <c r="C88"/>
      <c r="D88"/>
      <c r="E88"/>
      <c r="F88"/>
      <c r="G88"/>
      <c r="H88"/>
    </row>
    <row r="89" spans="2:8" ht="15">
      <c r="B89"/>
      <c r="C89"/>
      <c r="D89"/>
      <c r="E89"/>
      <c r="F89"/>
      <c r="G89"/>
      <c r="H89"/>
    </row>
    <row r="90" spans="2:8" ht="15">
      <c r="B90"/>
      <c r="C90"/>
      <c r="D90"/>
      <c r="E90"/>
      <c r="F90"/>
      <c r="G90"/>
      <c r="H9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2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9.140625" style="18" customWidth="1"/>
    <col min="2" max="2" width="13.57421875" style="18" customWidth="1"/>
    <col min="3" max="3" width="1.8515625" style="18" customWidth="1"/>
    <col min="4" max="4" width="21.421875" style="18" customWidth="1"/>
    <col min="5" max="5" width="1.1484375" style="18" customWidth="1"/>
    <col min="6" max="6" width="9.140625" style="18" customWidth="1"/>
    <col min="7" max="7" width="29.28125" style="18" customWidth="1"/>
    <col min="8" max="16384" width="9.140625" style="18" customWidth="1"/>
  </cols>
  <sheetData>
    <row r="1" spans="6:10" ht="13.5" thickBot="1">
      <c r="F1" s="35" t="s">
        <v>56</v>
      </c>
      <c r="G1" s="36"/>
      <c r="H1" s="36"/>
      <c r="I1" s="36"/>
      <c r="J1" s="37"/>
    </row>
    <row r="3" spans="8:10" ht="13.5" customHeight="1">
      <c r="H3" s="38" t="s">
        <v>57</v>
      </c>
      <c r="I3" s="39"/>
      <c r="J3" s="40"/>
    </row>
    <row r="4" spans="8:10" ht="12.75" customHeight="1">
      <c r="H4" s="30">
        <v>1</v>
      </c>
      <c r="I4" s="31" t="s">
        <v>58</v>
      </c>
      <c r="J4" s="30">
        <v>0</v>
      </c>
    </row>
    <row r="5" spans="6:10" ht="15" customHeight="1">
      <c r="F5" s="41" t="s">
        <v>59</v>
      </c>
      <c r="G5" s="31" t="s">
        <v>60</v>
      </c>
      <c r="H5" s="32" t="s">
        <v>61</v>
      </c>
      <c r="I5" s="32" t="s">
        <v>62</v>
      </c>
      <c r="J5" s="32" t="s">
        <v>63</v>
      </c>
    </row>
    <row r="6" spans="6:10" ht="15" customHeight="1">
      <c r="F6" s="41"/>
      <c r="G6" s="31" t="s">
        <v>64</v>
      </c>
      <c r="H6" s="32" t="s">
        <v>65</v>
      </c>
      <c r="I6" s="32" t="s">
        <v>66</v>
      </c>
      <c r="J6" s="32" t="s">
        <v>67</v>
      </c>
    </row>
    <row r="7" spans="6:10" ht="15" customHeight="1">
      <c r="F7" s="41"/>
      <c r="G7" s="31" t="s">
        <v>68</v>
      </c>
      <c r="H7" s="32" t="s">
        <v>69</v>
      </c>
      <c r="I7" s="32" t="s">
        <v>70</v>
      </c>
      <c r="J7" s="32" t="s">
        <v>71</v>
      </c>
    </row>
    <row r="8" spans="6:10" ht="15" customHeight="1">
      <c r="F8" s="41"/>
      <c r="G8" s="31" t="s">
        <v>72</v>
      </c>
      <c r="H8" s="33" t="s">
        <v>36</v>
      </c>
      <c r="I8" s="32" t="s">
        <v>73</v>
      </c>
      <c r="J8" s="32" t="s">
        <v>74</v>
      </c>
    </row>
    <row r="9" ht="26.25" customHeight="1"/>
    <row r="10" ht="13.5" thickBot="1"/>
    <row r="11" spans="2:4" ht="26.25" thickBot="1">
      <c r="B11" s="42" t="s">
        <v>75</v>
      </c>
      <c r="D11" s="34" t="s">
        <v>76</v>
      </c>
    </row>
    <row r="12" spans="2:4" ht="39" thickBot="1">
      <c r="B12" s="43"/>
      <c r="D12" s="34" t="s">
        <v>77</v>
      </c>
    </row>
  </sheetData>
  <sheetProtection/>
  <mergeCells count="4">
    <mergeCell ref="F1:J1"/>
    <mergeCell ref="H3:J3"/>
    <mergeCell ref="F5:F8"/>
    <mergeCell ref="B11:B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9"/>
  <sheetViews>
    <sheetView zoomScalePageLayoutView="0" workbookViewId="0" topLeftCell="A1">
      <selection activeCell="D24" sqref="D24"/>
    </sheetView>
  </sheetViews>
  <sheetFormatPr defaultColWidth="11.421875" defaultRowHeight="15"/>
  <cols>
    <col min="1" max="1" width="21.421875" style="18" customWidth="1"/>
    <col min="2" max="24" width="6.8515625" style="18" customWidth="1"/>
    <col min="25" max="16384" width="9.140625" style="0" customWidth="1"/>
  </cols>
  <sheetData>
    <row r="1" spans="1:24" s="24" customFormat="1" ht="12.75">
      <c r="A1" s="2" t="s">
        <v>51</v>
      </c>
      <c r="B1" s="1" t="s">
        <v>52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4" customFormat="1" ht="12.75">
      <c r="A2" s="2"/>
      <c r="B2" s="19">
        <v>1990</v>
      </c>
      <c r="C2" s="19">
        <v>1991</v>
      </c>
      <c r="D2" s="19">
        <v>1992</v>
      </c>
      <c r="E2" s="19">
        <v>1993</v>
      </c>
      <c r="F2" s="19">
        <v>1994</v>
      </c>
      <c r="G2" s="19">
        <v>1995</v>
      </c>
      <c r="H2" s="19">
        <v>1996</v>
      </c>
      <c r="I2" s="19">
        <v>1997</v>
      </c>
      <c r="J2" s="19">
        <v>1998</v>
      </c>
      <c r="K2" s="19">
        <v>1999</v>
      </c>
      <c r="L2" s="19">
        <v>2000</v>
      </c>
      <c r="M2" s="20" t="s">
        <v>44</v>
      </c>
      <c r="N2" s="20" t="s">
        <v>45</v>
      </c>
      <c r="O2" s="20" t="s">
        <v>46</v>
      </c>
      <c r="P2" s="20" t="s">
        <v>47</v>
      </c>
      <c r="Q2" s="20">
        <v>2005</v>
      </c>
      <c r="R2" s="20">
        <v>2006</v>
      </c>
      <c r="S2" s="20">
        <v>2007</v>
      </c>
      <c r="T2" s="20">
        <v>2008</v>
      </c>
      <c r="U2" s="20">
        <v>2009</v>
      </c>
      <c r="V2" s="20">
        <v>2010</v>
      </c>
      <c r="W2" s="20">
        <v>2011</v>
      </c>
      <c r="X2" s="20">
        <v>2012</v>
      </c>
    </row>
    <row r="3" spans="1:24" s="25" customFormat="1" ht="12.75">
      <c r="A3" s="28" t="s">
        <v>53</v>
      </c>
      <c r="B3" s="26">
        <v>8.570198979591837</v>
      </c>
      <c r="C3" s="26">
        <v>8.847899543378997</v>
      </c>
      <c r="D3" s="26">
        <v>9.316785714285716</v>
      </c>
      <c r="E3" s="26">
        <v>7.6070611620795106</v>
      </c>
      <c r="F3" s="26">
        <v>8.235054421768707</v>
      </c>
      <c r="G3" s="26">
        <v>6.257075268817205</v>
      </c>
      <c r="H3" s="26">
        <v>6.8823978021978025</v>
      </c>
      <c r="I3" s="26">
        <v>9.873529411764705</v>
      </c>
      <c r="J3" s="26">
        <v>12.760498783454986</v>
      </c>
      <c r="K3" s="26">
        <v>26.86665589660743</v>
      </c>
      <c r="L3" s="26">
        <v>30.439227871939735</v>
      </c>
      <c r="M3" s="26">
        <v>32.59212871287129</v>
      </c>
      <c r="N3" s="26">
        <v>33.21422878228782</v>
      </c>
      <c r="O3" s="26">
        <v>38.35958222222222</v>
      </c>
      <c r="P3" s="26">
        <v>40.68482380952381</v>
      </c>
      <c r="Q3" s="26">
        <v>55.517637931034486</v>
      </c>
      <c r="R3" s="26">
        <v>115.56222797927461</v>
      </c>
      <c r="S3" s="26">
        <v>115.6198623853211</v>
      </c>
      <c r="T3" s="26">
        <v>96.5232183908046</v>
      </c>
      <c r="U3" s="26">
        <v>102.10179012345678</v>
      </c>
      <c r="V3" s="26">
        <v>111.30493589743591</v>
      </c>
      <c r="W3" s="26">
        <v>105.413</v>
      </c>
      <c r="X3" s="26">
        <v>92.22323529411764</v>
      </c>
    </row>
    <row r="4" spans="1:24" s="25" customFormat="1" ht="12.75">
      <c r="A4" s="28" t="s">
        <v>54</v>
      </c>
      <c r="B4" s="26">
        <v>16.79759</v>
      </c>
      <c r="C4" s="26">
        <v>19.376900000000003</v>
      </c>
      <c r="D4" s="26">
        <v>22.17395</v>
      </c>
      <c r="E4" s="26">
        <v>24.87509</v>
      </c>
      <c r="F4" s="26">
        <v>24.21106</v>
      </c>
      <c r="G4" s="26">
        <v>34.914480000000005</v>
      </c>
      <c r="H4" s="26">
        <v>31.31491</v>
      </c>
      <c r="I4" s="26">
        <v>67.14</v>
      </c>
      <c r="J4" s="26">
        <v>104.8913</v>
      </c>
      <c r="K4" s="26">
        <v>166.3046</v>
      </c>
      <c r="L4" s="26">
        <v>161.63230000000001</v>
      </c>
      <c r="M4" s="26">
        <v>131.6722</v>
      </c>
      <c r="N4" s="26">
        <v>90.01056</v>
      </c>
      <c r="O4" s="26">
        <v>86.30906</v>
      </c>
      <c r="P4" s="26">
        <v>85.43813</v>
      </c>
      <c r="Q4" s="26">
        <v>96.60069</v>
      </c>
      <c r="R4" s="26">
        <v>223.0351</v>
      </c>
      <c r="S4" s="26">
        <v>252.05130000000003</v>
      </c>
      <c r="T4" s="26">
        <v>167.9504</v>
      </c>
      <c r="U4" s="26">
        <v>165.4049</v>
      </c>
      <c r="V4" s="26">
        <v>173.6357</v>
      </c>
      <c r="W4" s="26">
        <v>179.2021</v>
      </c>
      <c r="X4" s="26">
        <v>188.1354</v>
      </c>
    </row>
    <row r="5" spans="1:24" s="25" customFormat="1" ht="12.75">
      <c r="A5" s="22" t="s">
        <v>49</v>
      </c>
      <c r="B5" s="29">
        <v>0.7328</v>
      </c>
      <c r="C5" s="29">
        <v>0.7593</v>
      </c>
      <c r="D5" s="29">
        <v>0.7804</v>
      </c>
      <c r="E5" s="29">
        <v>0.8035</v>
      </c>
      <c r="F5" s="29">
        <v>0.837</v>
      </c>
      <c r="G5" s="29">
        <v>0.8885</v>
      </c>
      <c r="H5" s="29">
        <v>0.928</v>
      </c>
      <c r="I5" s="29">
        <v>1.622</v>
      </c>
      <c r="J5" s="29">
        <v>1.811</v>
      </c>
      <c r="K5" s="29">
        <v>3.287</v>
      </c>
      <c r="L5" s="29">
        <v>3.418</v>
      </c>
      <c r="M5" s="29">
        <v>3.456</v>
      </c>
      <c r="N5" s="29">
        <v>3.557</v>
      </c>
      <c r="O5" s="29">
        <v>4.539</v>
      </c>
      <c r="P5" s="29">
        <v>4.141</v>
      </c>
      <c r="Q5" s="29">
        <v>4.256</v>
      </c>
      <c r="R5" s="29">
        <v>5.153</v>
      </c>
      <c r="S5" s="29">
        <v>8.743</v>
      </c>
      <c r="T5" s="29">
        <v>9.507</v>
      </c>
      <c r="U5" s="29">
        <v>9.67</v>
      </c>
      <c r="V5" s="29">
        <v>9.916</v>
      </c>
      <c r="W5" s="29">
        <v>10.172</v>
      </c>
      <c r="X5" s="29">
        <v>10.241</v>
      </c>
    </row>
    <row r="6" spans="1:24" s="25" customFormat="1" ht="12.75">
      <c r="A6" s="22" t="s">
        <v>55</v>
      </c>
      <c r="B6" s="26"/>
      <c r="C6" s="26">
        <v>0.007712792913942583</v>
      </c>
      <c r="D6" s="26">
        <v>0.016510727577547454</v>
      </c>
      <c r="E6" s="26">
        <v>-0.0017122926028522861</v>
      </c>
      <c r="F6" s="26">
        <v>-0.011628574317074106</v>
      </c>
      <c r="G6" s="26">
        <v>-0.46172711778433073</v>
      </c>
      <c r="H6" s="26">
        <v>0.32570349214451305</v>
      </c>
      <c r="I6" s="26">
        <v>-16.925904704022532</v>
      </c>
      <c r="J6" s="26">
        <v>-5.549951807365924</v>
      </c>
      <c r="K6" s="26">
        <v>-74.18022250341072</v>
      </c>
      <c r="L6" s="26">
        <v>1.321838335134794</v>
      </c>
      <c r="M6" s="26">
        <v>0.9974748360151868</v>
      </c>
      <c r="N6" s="26">
        <v>1.584463393754501</v>
      </c>
      <c r="O6" s="26">
        <v>0.22165286564056835</v>
      </c>
      <c r="P6" s="26">
        <v>-0.11890258719576428</v>
      </c>
      <c r="Q6" s="26">
        <v>-15.353331199668583</v>
      </c>
      <c r="R6" s="26">
        <v>-80.54474182151752</v>
      </c>
      <c r="S6" s="26">
        <v>6.9967575700136075</v>
      </c>
      <c r="T6" s="26">
        <v>6.35753653748562</v>
      </c>
      <c r="U6" s="26">
        <v>-0.20377571661788177</v>
      </c>
      <c r="V6" s="26">
        <v>-0.2348566164747806</v>
      </c>
      <c r="W6" s="26">
        <v>-0.4882303960506361</v>
      </c>
      <c r="X6" s="26">
        <v>12.05978225611149</v>
      </c>
    </row>
    <row r="7" spans="1:24" s="17" customFormat="1" ht="12.75">
      <c r="A7" s="22" t="s">
        <v>48</v>
      </c>
      <c r="B7" s="21">
        <v>426.08</v>
      </c>
      <c r="C7" s="21">
        <v>517.77</v>
      </c>
      <c r="D7" s="21">
        <v>620.57</v>
      </c>
      <c r="E7" s="21">
        <v>723.13</v>
      </c>
      <c r="F7" s="21">
        <v>731.0600000000001</v>
      </c>
      <c r="G7" s="21">
        <v>1074.42</v>
      </c>
      <c r="H7" s="21">
        <v>1007.01</v>
      </c>
      <c r="I7" s="21">
        <v>1466.45</v>
      </c>
      <c r="J7" s="21">
        <v>2195.55</v>
      </c>
      <c r="K7" s="21">
        <v>2032.8300000000002</v>
      </c>
      <c r="L7" s="21">
        <v>2034.31</v>
      </c>
      <c r="M7" s="21">
        <v>1707.65</v>
      </c>
      <c r="N7" s="21">
        <v>1224.46</v>
      </c>
      <c r="O7" s="21">
        <v>1245.76</v>
      </c>
      <c r="P7" s="21">
        <v>1292.39</v>
      </c>
      <c r="Q7" s="21">
        <v>1295.6200000000001</v>
      </c>
      <c r="R7" s="21">
        <v>1984.51</v>
      </c>
      <c r="S7" s="21">
        <v>2392.86</v>
      </c>
      <c r="T7" s="21">
        <v>1722.51</v>
      </c>
      <c r="U7" s="21">
        <v>1805.52</v>
      </c>
      <c r="V7" s="21">
        <v>2015.5800000000002</v>
      </c>
      <c r="W7" s="21">
        <v>2197.16</v>
      </c>
      <c r="X7" s="21">
        <v>2581.9</v>
      </c>
    </row>
    <row r="8" spans="1:24" s="17" customFormat="1" ht="12.75">
      <c r="A8" s="22" t="s">
        <v>5</v>
      </c>
      <c r="B8" s="27">
        <v>0.299957</v>
      </c>
      <c r="C8" s="27">
        <v>0.299836</v>
      </c>
      <c r="D8" s="27">
        <v>0.299648</v>
      </c>
      <c r="E8" s="27">
        <v>0.5994</v>
      </c>
      <c r="F8" s="27">
        <v>0.599655</v>
      </c>
      <c r="G8" s="27">
        <v>0.60986</v>
      </c>
      <c r="H8" s="27">
        <v>0.603661</v>
      </c>
      <c r="I8" s="27">
        <v>0.916588</v>
      </c>
      <c r="J8" s="27">
        <v>1.956016</v>
      </c>
      <c r="K8" s="27">
        <v>3.411376</v>
      </c>
      <c r="L8" s="27">
        <v>3.38497</v>
      </c>
      <c r="M8" s="27">
        <v>3.361559</v>
      </c>
      <c r="N8" s="27">
        <v>3.320202</v>
      </c>
      <c r="O8" s="27">
        <v>3.310668</v>
      </c>
      <c r="P8" s="27">
        <v>3.315412</v>
      </c>
      <c r="Q8" s="27">
        <v>3.944499</v>
      </c>
      <c r="R8" s="27">
        <v>6.238745</v>
      </c>
      <c r="S8" s="27">
        <v>6.064757</v>
      </c>
      <c r="T8" s="27">
        <v>5.892999</v>
      </c>
      <c r="U8" s="27">
        <v>5.900999</v>
      </c>
      <c r="V8" s="27">
        <v>5.91</v>
      </c>
      <c r="W8" s="27">
        <v>5.926</v>
      </c>
      <c r="X8" s="27">
        <v>5.580999</v>
      </c>
    </row>
    <row r="9" spans="1:24" s="17" customFormat="1" ht="12.75">
      <c r="A9" s="22" t="s">
        <v>50</v>
      </c>
      <c r="B9" s="23">
        <v>14</v>
      </c>
      <c r="C9" s="23">
        <v>16.156200000000002</v>
      </c>
      <c r="D9" s="23">
        <v>18.5</v>
      </c>
      <c r="E9" s="23">
        <v>20.75</v>
      </c>
      <c r="F9" s="23">
        <v>20.1875</v>
      </c>
      <c r="G9" s="23">
        <v>28.625</v>
      </c>
      <c r="H9" s="23">
        <v>25.9375</v>
      </c>
      <c r="I9" s="23">
        <v>36.625</v>
      </c>
      <c r="J9" s="23">
        <v>53.625</v>
      </c>
      <c r="K9" s="23">
        <v>48.75</v>
      </c>
      <c r="L9" s="23">
        <v>47.75</v>
      </c>
      <c r="M9" s="23">
        <v>39.17</v>
      </c>
      <c r="N9" s="23">
        <v>27.110000000000003</v>
      </c>
      <c r="O9" s="23">
        <v>26.07</v>
      </c>
      <c r="P9" s="23">
        <v>25.77</v>
      </c>
      <c r="Q9" s="23">
        <v>24.490000000000002</v>
      </c>
      <c r="R9" s="23">
        <v>35.75</v>
      </c>
      <c r="S9" s="23">
        <v>41.56</v>
      </c>
      <c r="T9" s="23">
        <v>28.5</v>
      </c>
      <c r="U9" s="23">
        <v>28.03</v>
      </c>
      <c r="V9" s="23">
        <v>29.380000000000003</v>
      </c>
      <c r="W9" s="23">
        <v>30.240000000000002</v>
      </c>
      <c r="X9" s="23">
        <v>33.71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Fernández</dc:creator>
  <cp:keywords/>
  <dc:description/>
  <cp:lastModifiedBy>Pablo Fernandez</cp:lastModifiedBy>
  <dcterms:created xsi:type="dcterms:W3CDTF">2013-11-20T16:37:09Z</dcterms:created>
  <dcterms:modified xsi:type="dcterms:W3CDTF">2019-05-25T20:29:48Z</dcterms:modified>
  <cp:category/>
  <cp:version/>
  <cp:contentType/>
  <cp:contentStatus/>
</cp:coreProperties>
</file>