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9840" windowHeight="4800" firstSheet="1" activeTab="2"/>
  </bookViews>
  <sheets>
    <sheet name="Chart1" sheetId="1" r:id="rId1"/>
    <sheet name="Chart2" sheetId="2" r:id="rId2"/>
    <sheet name="Sheet1" sheetId="3" r:id="rId3"/>
  </sheets>
  <definedNames/>
  <calcPr fullCalcOnLoad="1" iterate="1" iterateCount="100" iterateDelta="1E-05"/>
</workbook>
</file>

<file path=xl/sharedStrings.xml><?xml version="1.0" encoding="utf-8"?>
<sst xmlns="http://schemas.openxmlformats.org/spreadsheetml/2006/main" count="163" uniqueCount="122">
  <si>
    <t>G</t>
  </si>
  <si>
    <t>ALUMNO</t>
  </si>
  <si>
    <t>Pta/$</t>
  </si>
  <si>
    <t>IBEX</t>
  </si>
  <si>
    <t>Rent.</t>
  </si>
  <si>
    <t>Volat.</t>
  </si>
  <si>
    <t>Prima</t>
  </si>
  <si>
    <t>Inversión</t>
  </si>
  <si>
    <t>IB 12-98/</t>
  </si>
  <si>
    <r>
      <t>R</t>
    </r>
    <r>
      <rPr>
        <vertAlign val="subscript"/>
        <sz val="9"/>
        <rFont val="Tms Rmn"/>
        <family val="0"/>
      </rPr>
      <t>F</t>
    </r>
    <r>
      <rPr>
        <sz val="9"/>
        <rFont val="Tms Rmn"/>
        <family val="0"/>
      </rPr>
      <t xml:space="preserve"> + P</t>
    </r>
    <r>
      <rPr>
        <vertAlign val="subscript"/>
        <sz val="9"/>
        <rFont val="Tms Rmn"/>
        <family val="0"/>
      </rPr>
      <t>M</t>
    </r>
    <r>
      <rPr>
        <sz val="9"/>
        <rFont val="Tms Rmn"/>
        <family val="0"/>
      </rPr>
      <t xml:space="preserve"> ≤</t>
    </r>
  </si>
  <si>
    <t>30/I/98</t>
  </si>
  <si>
    <t>Bolsa '98</t>
  </si>
  <si>
    <t>IBEX '98</t>
  </si>
  <si>
    <t>Mercado</t>
  </si>
  <si>
    <t>R. Fija</t>
  </si>
  <si>
    <t>Acciones</t>
  </si>
  <si>
    <t>IB 12-97</t>
  </si>
  <si>
    <r>
      <t>≤ E (R</t>
    </r>
    <r>
      <rPr>
        <vertAlign val="subscript"/>
        <sz val="9"/>
        <rFont val="Tms Rmn"/>
        <family val="0"/>
      </rPr>
      <t>M</t>
    </r>
    <r>
      <rPr>
        <sz val="9"/>
        <rFont val="Tms Rmn"/>
        <family val="0"/>
      </rPr>
      <t>)?</t>
    </r>
  </si>
  <si>
    <t>SI en Acc</t>
  </si>
  <si>
    <t>0 en Acc</t>
  </si>
  <si>
    <t>O</t>
  </si>
  <si>
    <t>Aguirre Burriel , Alvaro</t>
  </si>
  <si>
    <t>Agustí Illa, Jordi</t>
  </si>
  <si>
    <t>Alarcón Navarro, Sergio</t>
  </si>
  <si>
    <t>Armengol Berenguer, Jordi</t>
  </si>
  <si>
    <t>Ayesa Pascual, Fermín</t>
  </si>
  <si>
    <t>Ayesa Villar, Carlos</t>
  </si>
  <si>
    <t>Azurmendi Ubarrechena, José Ramón</t>
  </si>
  <si>
    <t>Badenes Torrens, Cristina</t>
  </si>
  <si>
    <t>Barbany Alfonso, Alfonso</t>
  </si>
  <si>
    <t>Bernad Ramoneda, Francisco Javier</t>
  </si>
  <si>
    <t>Bickenbach Londoño, Pablo</t>
  </si>
  <si>
    <t>Biosca Reig, Ignasi</t>
  </si>
  <si>
    <t>Broek , Johan</t>
  </si>
  <si>
    <t>Cabezas Fajardo, Carlos Javier</t>
  </si>
  <si>
    <t>Calvo Zorrilla, Sergio</t>
  </si>
  <si>
    <t>Cámara Baztán, Pablo</t>
  </si>
  <si>
    <t>***</t>
  </si>
  <si>
    <t>Camarero Escudero, Alvaro</t>
  </si>
  <si>
    <t>Carcolé Sans, Ramon</t>
  </si>
  <si>
    <t>Casado Tello, Francisco</t>
  </si>
  <si>
    <t>Clerici , Stefania</t>
  </si>
  <si>
    <t>Cobo Cobo, Jordi</t>
  </si>
  <si>
    <t>Colorado Ruiz, Luis</t>
  </si>
  <si>
    <t>Conesa Ripoll, Vicente</t>
  </si>
  <si>
    <t>Corces Barja, José Antonio</t>
  </si>
  <si>
    <t>Donoso Echanique, Andrés Francisco</t>
  </si>
  <si>
    <t>Ferrándiz Moreno, Luis</t>
  </si>
  <si>
    <t>****</t>
  </si>
  <si>
    <t>Gaete Ziebold, Claudio Alberto</t>
  </si>
  <si>
    <t>Garay Salazar, María Angeles</t>
  </si>
  <si>
    <t>García  García, Antonio</t>
  </si>
  <si>
    <t>García García, Fernando</t>
  </si>
  <si>
    <t>Gargallo Altimiras, Xavier</t>
  </si>
  <si>
    <t>Gispert Elías, Eduard de</t>
  </si>
  <si>
    <t>Gnoza , Wolfgang</t>
  </si>
  <si>
    <t>González Vargas, Carlos Francisco</t>
  </si>
  <si>
    <t>González-Carrascosa , Alfonso</t>
  </si>
  <si>
    <t>Goñi Alegre, Gonzalo</t>
  </si>
  <si>
    <t>Guillén Pastor, José Luis</t>
  </si>
  <si>
    <t>Gurin , Andrey</t>
  </si>
  <si>
    <t>Infante Rebolledo, Julián Vicente</t>
  </si>
  <si>
    <t>Jenkyn-Jones , Bruce</t>
  </si>
  <si>
    <t>Karner Johannes, Christoph</t>
  </si>
  <si>
    <t>Kinoshita , Tetsuya</t>
  </si>
  <si>
    <t>Koublitski , Igor</t>
  </si>
  <si>
    <t>Kurth Rojas, Adolfo Andrés</t>
  </si>
  <si>
    <t>Lacasa Zalaya, Fernando</t>
  </si>
  <si>
    <t>Lagos García de la Huerta, María Josefina</t>
  </si>
  <si>
    <t>Ledesma Santiago, Antonio Manuel</t>
  </si>
  <si>
    <t>Leguina , Idoya</t>
  </si>
  <si>
    <t>Lleyda Abós, Manuel</t>
  </si>
  <si>
    <t>Lofqvist , Kristine</t>
  </si>
  <si>
    <t>Malo Cantarino, Carlos</t>
  </si>
  <si>
    <t>Martí Pou, Cristian</t>
  </si>
  <si>
    <t>Martín Hita, María del Pilar</t>
  </si>
  <si>
    <t>Martín Hoyos, Antonio</t>
  </si>
  <si>
    <t>Martínez de Olcoz Cerdán, Javier</t>
  </si>
  <si>
    <t>Martínez-Brocal Ogayar, Jaime</t>
  </si>
  <si>
    <t>McLanahan Stansbury, Emily</t>
  </si>
  <si>
    <t>Medrano , Javier</t>
  </si>
  <si>
    <t>Mestres del Valle, Ignacio</t>
  </si>
  <si>
    <t>Meza Córdova, Hernando Wilker</t>
  </si>
  <si>
    <t>Moreno Carnero, Ignacio Enrique</t>
  </si>
  <si>
    <t>Moroz , Lily</t>
  </si>
  <si>
    <t>Morros Moysset, Javier</t>
  </si>
  <si>
    <t>Muñoz Aberasturi, Iñaki</t>
  </si>
  <si>
    <t>Nistal Ruiz, Beatriz</t>
  </si>
  <si>
    <t>Nuñez de Prado Müller, Lourdes</t>
  </si>
  <si>
    <t>Ocina Cabezón, José Ramón</t>
  </si>
  <si>
    <t>Otegui Ruiz, Javier</t>
  </si>
  <si>
    <t>Pardo Salazar, Adriana</t>
  </si>
  <si>
    <t>Pérez Benito, Iñigo</t>
  </si>
  <si>
    <t>Ramírez Pabón, Alejandro</t>
  </si>
  <si>
    <t>Rioja Zuazu, Luis</t>
  </si>
  <si>
    <t>Ripley Soria, William</t>
  </si>
  <si>
    <t>Rivera Olalquiaga, José Javier</t>
  </si>
  <si>
    <t>Román Ferro, Santiago</t>
  </si>
  <si>
    <t>Rosental , Wyatt</t>
  </si>
  <si>
    <t>Ruiz Navarro, Mario</t>
  </si>
  <si>
    <t>Rutz , Christian</t>
  </si>
  <si>
    <t>Sánchez Sánchez, Luis Miguel</t>
  </si>
  <si>
    <t>Sánchez Valles, Antonio</t>
  </si>
  <si>
    <t>Sancho Carreras, Adolfo</t>
  </si>
  <si>
    <t>Santana Pérez, Juan José</t>
  </si>
  <si>
    <t>Santos González, José Mª</t>
  </si>
  <si>
    <t>Scheer , Patrice</t>
  </si>
  <si>
    <t>Simón Plaza, Elisa</t>
  </si>
  <si>
    <t>Solano Novo, Luis Miguel</t>
  </si>
  <si>
    <t>Surroca Cabeza, Francesc</t>
  </si>
  <si>
    <t>Tornel Bilbao, Fernando</t>
  </si>
  <si>
    <t>Tortosa Madorran, José Antonio</t>
  </si>
  <si>
    <t>Urteaga Crovetto, Percy</t>
  </si>
  <si>
    <t>Valle Rangel, Angel Fernando</t>
  </si>
  <si>
    <t>Vega de la Vega, Roberto</t>
  </si>
  <si>
    <t>Vera Martín, Juan Pablo</t>
  </si>
  <si>
    <t>Widmann Roquer, Juan Walter</t>
  </si>
  <si>
    <t>Promedio</t>
  </si>
  <si>
    <t>Máximo</t>
  </si>
  <si>
    <t>Mínimo</t>
  </si>
  <si>
    <t>Pta/$ 31/12/97</t>
  </si>
  <si>
    <t>IBEX 31/12/97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</si>
</sst>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Pts&quot;;\-#,##0&quot;Pts&quot;"/>
    <numFmt numFmtId="165" formatCode="#,##0&quot;Pts&quot;;[Red]\-#,##0&quot;Pts&quot;"/>
    <numFmt numFmtId="166" formatCode="#,##0.00&quot;Pts&quot;;\-#,##0.00&quot;Pts&quot;"/>
    <numFmt numFmtId="167" formatCode="#,##0.00&quot;Pts&quot;;[Red]\-#,##0.00&quot;Pts&quot;"/>
    <numFmt numFmtId="168" formatCode="_-* #,##0&quot;Pts&quot;_-;\-* #,##0&quot;Pts&quot;_-;_-* &quot;-&quot;&quot;Pts&quot;_-;_-@_-"/>
    <numFmt numFmtId="169" formatCode="_-* #,##0_P_t_s_-;\-* #,##0_P_t_s_-;_-* &quot;-&quot;_P_t_s_-;_-@_-"/>
    <numFmt numFmtId="170" formatCode="_-* #,##0.00&quot;Pts&quot;_-;\-* #,##0.00&quot;Pts&quot;_-;_-* &quot;-&quot;??&quot;Pts&quot;_-;_-@_-"/>
    <numFmt numFmtId="171" formatCode="_-* #,##0.00_P_t_s_-;\-* #,##0.00_P_t_s_-;_-* &quot;-&quot;??_P_t_s_-;_-@_-"/>
    <numFmt numFmtId="172" formatCode="0.000%"/>
    <numFmt numFmtId="173" formatCode="0.0%"/>
  </numFmts>
  <fonts count="42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9"/>
      <name val="Tms Rmn"/>
      <family val="0"/>
    </font>
    <font>
      <vertAlign val="subscript"/>
      <sz val="9"/>
      <name val="Tms Rm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Tms Rmn"/>
      <family val="0"/>
    </font>
    <font>
      <b/>
      <sz val="10"/>
      <color indexed="8"/>
      <name val="Tms Rmn"/>
      <family val="0"/>
    </font>
    <font>
      <sz val="8"/>
      <color indexed="8"/>
      <name val="Tms Rm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2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1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10" fontId="4" fillId="0" borderId="0" xfId="57" applyFont="1" applyAlignment="1">
      <alignment horizontal="right"/>
    </xf>
    <xf numFmtId="10" fontId="4" fillId="0" borderId="0" xfId="57" applyFont="1" applyAlignment="1">
      <alignment/>
    </xf>
    <xf numFmtId="3" fontId="4" fillId="0" borderId="0" xfId="0" applyNumberFormat="1" applyFont="1" applyAlignment="1">
      <alignment horizontal="right"/>
    </xf>
    <xf numFmtId="173" fontId="4" fillId="0" borderId="0" xfId="57" applyNumberFormat="1" applyFont="1" applyAlignment="1">
      <alignment horizontal="right"/>
    </xf>
    <xf numFmtId="173" fontId="4" fillId="0" borderId="10" xfId="57" applyNumberFormat="1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0" fontId="4" fillId="0" borderId="11" xfId="57" applyFont="1" applyFill="1" applyBorder="1" applyAlignment="1">
      <alignment horizontal="center"/>
    </xf>
    <xf numFmtId="0" fontId="4" fillId="0" borderId="0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14" fontId="4" fillId="0" borderId="15" xfId="0" applyNumberFormat="1" applyFont="1" applyFill="1" applyBorder="1" applyAlignment="1">
      <alignment/>
    </xf>
    <xf numFmtId="10" fontId="4" fillId="0" borderId="15" xfId="57" applyFont="1" applyFill="1" applyBorder="1" applyAlignment="1">
      <alignment/>
    </xf>
    <xf numFmtId="10" fontId="4" fillId="0" borderId="15" xfId="57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Border="1" applyAlignment="1">
      <alignment/>
    </xf>
    <xf numFmtId="9" fontId="4" fillId="0" borderId="11" xfId="57" applyNumberFormat="1" applyFont="1" applyFill="1" applyBorder="1" applyAlignment="1">
      <alignment horizontal="center"/>
    </xf>
    <xf numFmtId="9" fontId="4" fillId="0" borderId="15" xfId="57" applyNumberFormat="1" applyFont="1" applyFill="1" applyBorder="1" applyAlignment="1">
      <alignment/>
    </xf>
    <xf numFmtId="9" fontId="4" fillId="0" borderId="10" xfId="57" applyNumberFormat="1" applyFont="1" applyFill="1" applyBorder="1" applyAlignment="1">
      <alignment/>
    </xf>
    <xf numFmtId="9" fontId="4" fillId="0" borderId="0" xfId="57" applyNumberFormat="1" applyFont="1" applyAlignment="1">
      <alignment horizontal="right"/>
    </xf>
    <xf numFmtId="9" fontId="4" fillId="0" borderId="0" xfId="57" applyNumberFormat="1" applyFont="1" applyAlignment="1">
      <alignment/>
    </xf>
    <xf numFmtId="9" fontId="4" fillId="0" borderId="11" xfId="57" applyNumberFormat="1" applyFont="1" applyFill="1" applyBorder="1" applyAlignment="1">
      <alignment/>
    </xf>
    <xf numFmtId="9" fontId="4" fillId="0" borderId="17" xfId="57" applyNumberFormat="1" applyFont="1" applyBorder="1" applyAlignment="1">
      <alignment/>
    </xf>
    <xf numFmtId="9" fontId="4" fillId="0" borderId="11" xfId="57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3125"/>
          <c:w val="0.9445"/>
          <c:h val="0.878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Sheet1!$H$3:$H$95</c:f>
              <c:numCache>
                <c:ptCount val="93"/>
                <c:pt idx="0">
                  <c:v>0.2</c:v>
                </c:pt>
                <c:pt idx="1">
                  <c:v>0.23</c:v>
                </c:pt>
                <c:pt idx="2">
                  <c:v>0.25</c:v>
                </c:pt>
                <c:pt idx="3">
                  <c:v>0.25</c:v>
                </c:pt>
                <c:pt idx="4">
                  <c:v>0.3</c:v>
                </c:pt>
                <c:pt idx="5">
                  <c:v>0.25</c:v>
                </c:pt>
                <c:pt idx="6">
                  <c:v>0.35</c:v>
                </c:pt>
                <c:pt idx="7">
                  <c:v>0.2</c:v>
                </c:pt>
                <c:pt idx="8">
                  <c:v>0.13</c:v>
                </c:pt>
                <c:pt idx="9">
                  <c:v>0.25</c:v>
                </c:pt>
                <c:pt idx="10">
                  <c:v>0.2</c:v>
                </c:pt>
                <c:pt idx="11">
                  <c:v>0.25</c:v>
                </c:pt>
                <c:pt idx="12">
                  <c:v>0.2</c:v>
                </c:pt>
                <c:pt idx="13">
                  <c:v>0.2</c:v>
                </c:pt>
                <c:pt idx="14">
                  <c:v>0.2</c:v>
                </c:pt>
                <c:pt idx="15">
                  <c:v>0.1</c:v>
                </c:pt>
                <c:pt idx="16">
                  <c:v>0.25</c:v>
                </c:pt>
                <c:pt idx="17">
                  <c:v>0.25</c:v>
                </c:pt>
                <c:pt idx="18">
                  <c:v>0.4</c:v>
                </c:pt>
                <c:pt idx="19">
                  <c:v>0.25</c:v>
                </c:pt>
                <c:pt idx="20">
                  <c:v>0.22</c:v>
                </c:pt>
                <c:pt idx="21">
                  <c:v>0.22</c:v>
                </c:pt>
                <c:pt idx="23">
                  <c:v>0.2</c:v>
                </c:pt>
                <c:pt idx="24">
                  <c:v>0.3</c:v>
                </c:pt>
                <c:pt idx="25">
                  <c:v>0.3</c:v>
                </c:pt>
                <c:pt idx="26">
                  <c:v>0.3</c:v>
                </c:pt>
                <c:pt idx="27">
                  <c:v>0.28</c:v>
                </c:pt>
                <c:pt idx="28">
                  <c:v>0.25</c:v>
                </c:pt>
                <c:pt idx="29">
                  <c:v>0.2</c:v>
                </c:pt>
                <c:pt idx="30">
                  <c:v>0.25</c:v>
                </c:pt>
                <c:pt idx="31">
                  <c:v>0.25</c:v>
                </c:pt>
                <c:pt idx="32">
                  <c:v>0.3</c:v>
                </c:pt>
                <c:pt idx="33">
                  <c:v>0.18</c:v>
                </c:pt>
                <c:pt idx="34">
                  <c:v>0.25</c:v>
                </c:pt>
                <c:pt idx="35">
                  <c:v>0.24</c:v>
                </c:pt>
                <c:pt idx="36">
                  <c:v>0.25</c:v>
                </c:pt>
                <c:pt idx="37">
                  <c:v>0.15</c:v>
                </c:pt>
                <c:pt idx="38">
                  <c:v>0.3</c:v>
                </c:pt>
                <c:pt idx="39">
                  <c:v>0.35</c:v>
                </c:pt>
                <c:pt idx="40">
                  <c:v>0.15</c:v>
                </c:pt>
                <c:pt idx="41">
                  <c:v>0.25</c:v>
                </c:pt>
                <c:pt idx="42">
                  <c:v>0.02</c:v>
                </c:pt>
                <c:pt idx="43">
                  <c:v>0.1</c:v>
                </c:pt>
                <c:pt idx="44">
                  <c:v>0.2</c:v>
                </c:pt>
                <c:pt idx="45">
                  <c:v>0.29</c:v>
                </c:pt>
                <c:pt idx="46">
                  <c:v>0.25</c:v>
                </c:pt>
                <c:pt idx="47">
                  <c:v>0.18</c:v>
                </c:pt>
                <c:pt idx="48">
                  <c:v>0.3</c:v>
                </c:pt>
                <c:pt idx="49">
                  <c:v>0.2</c:v>
                </c:pt>
                <c:pt idx="50">
                  <c:v>0.3</c:v>
                </c:pt>
                <c:pt idx="51">
                  <c:v>0.25</c:v>
                </c:pt>
                <c:pt idx="52">
                  <c:v>0.2</c:v>
                </c:pt>
                <c:pt idx="53">
                  <c:v>0.2</c:v>
                </c:pt>
                <c:pt idx="54">
                  <c:v>0.3</c:v>
                </c:pt>
                <c:pt idx="55">
                  <c:v>0.25</c:v>
                </c:pt>
                <c:pt idx="56">
                  <c:v>0.2</c:v>
                </c:pt>
                <c:pt idx="57">
                  <c:v>0.3125</c:v>
                </c:pt>
                <c:pt idx="58">
                  <c:v>0.2</c:v>
                </c:pt>
                <c:pt idx="59">
                  <c:v>0.2</c:v>
                </c:pt>
                <c:pt idx="60">
                  <c:v>0.15</c:v>
                </c:pt>
                <c:pt idx="61">
                  <c:v>0.05</c:v>
                </c:pt>
                <c:pt idx="62">
                  <c:v>0.2</c:v>
                </c:pt>
                <c:pt idx="63">
                  <c:v>0.25</c:v>
                </c:pt>
                <c:pt idx="64">
                  <c:v>0.2</c:v>
                </c:pt>
                <c:pt idx="65">
                  <c:v>0.2</c:v>
                </c:pt>
                <c:pt idx="66">
                  <c:v>0.22</c:v>
                </c:pt>
                <c:pt idx="67">
                  <c:v>0.3</c:v>
                </c:pt>
                <c:pt idx="68">
                  <c:v>0.21</c:v>
                </c:pt>
                <c:pt idx="69">
                  <c:v>0.23</c:v>
                </c:pt>
                <c:pt idx="70">
                  <c:v>0.5</c:v>
                </c:pt>
                <c:pt idx="71">
                  <c:v>0.3</c:v>
                </c:pt>
                <c:pt idx="72">
                  <c:v>0.15</c:v>
                </c:pt>
                <c:pt idx="73">
                  <c:v>0.25</c:v>
                </c:pt>
                <c:pt idx="74">
                  <c:v>0.25</c:v>
                </c:pt>
                <c:pt idx="75">
                  <c:v>0.275</c:v>
                </c:pt>
                <c:pt idx="76">
                  <c:v>0.28</c:v>
                </c:pt>
                <c:pt idx="77">
                  <c:v>0.2</c:v>
                </c:pt>
                <c:pt idx="78">
                  <c:v>0.25</c:v>
                </c:pt>
                <c:pt idx="79">
                  <c:v>0.28</c:v>
                </c:pt>
                <c:pt idx="80">
                  <c:v>0.25</c:v>
                </c:pt>
                <c:pt idx="81">
                  <c:v>0.35</c:v>
                </c:pt>
                <c:pt idx="82">
                  <c:v>0.15</c:v>
                </c:pt>
                <c:pt idx="83">
                  <c:v>0.25</c:v>
                </c:pt>
                <c:pt idx="84">
                  <c:v>0.25</c:v>
                </c:pt>
                <c:pt idx="85">
                  <c:v>0.3</c:v>
                </c:pt>
                <c:pt idx="86">
                  <c:v>0.15</c:v>
                </c:pt>
                <c:pt idx="87">
                  <c:v>0.2</c:v>
                </c:pt>
                <c:pt idx="88">
                  <c:v>0.25</c:v>
                </c:pt>
                <c:pt idx="89">
                  <c:v>0.18</c:v>
                </c:pt>
                <c:pt idx="90">
                  <c:v>0.2</c:v>
                </c:pt>
                <c:pt idx="91">
                  <c:v>0.1</c:v>
                </c:pt>
                <c:pt idx="92">
                  <c:v>0.15</c:v>
                </c:pt>
              </c:numCache>
            </c:numRef>
          </c:xVal>
          <c:yVal>
            <c:numRef>
              <c:f>Sheet1!$I$3:$I$95</c:f>
              <c:numCache>
                <c:ptCount val="93"/>
                <c:pt idx="0">
                  <c:v>0.1</c:v>
                </c:pt>
                <c:pt idx="1">
                  <c:v>0.25</c:v>
                </c:pt>
                <c:pt idx="2">
                  <c:v>0.15</c:v>
                </c:pt>
                <c:pt idx="3">
                  <c:v>0.2</c:v>
                </c:pt>
                <c:pt idx="4">
                  <c:v>0.2</c:v>
                </c:pt>
                <c:pt idx="5">
                  <c:v>0.084</c:v>
                </c:pt>
                <c:pt idx="6">
                  <c:v>0.15</c:v>
                </c:pt>
                <c:pt idx="7">
                  <c:v>0.15</c:v>
                </c:pt>
                <c:pt idx="8">
                  <c:v>0.08</c:v>
                </c:pt>
                <c:pt idx="9">
                  <c:v>0.17</c:v>
                </c:pt>
                <c:pt idx="10">
                  <c:v>0.22</c:v>
                </c:pt>
                <c:pt idx="11">
                  <c:v>0.15</c:v>
                </c:pt>
                <c:pt idx="12">
                  <c:v>0.2</c:v>
                </c:pt>
                <c:pt idx="13">
                  <c:v>0.2</c:v>
                </c:pt>
                <c:pt idx="14">
                  <c:v>0.12</c:v>
                </c:pt>
                <c:pt idx="15">
                  <c:v>0.2</c:v>
                </c:pt>
                <c:pt idx="16">
                  <c:v>0.1</c:v>
                </c:pt>
                <c:pt idx="17">
                  <c:v>0.15</c:v>
                </c:pt>
                <c:pt idx="18">
                  <c:v>0.15</c:v>
                </c:pt>
                <c:pt idx="19">
                  <c:v>0.2</c:v>
                </c:pt>
                <c:pt idx="20">
                  <c:v>0.18</c:v>
                </c:pt>
                <c:pt idx="21">
                  <c:v>0.135</c:v>
                </c:pt>
                <c:pt idx="23">
                  <c:v>0.25</c:v>
                </c:pt>
                <c:pt idx="24">
                  <c:v>0.12</c:v>
                </c:pt>
                <c:pt idx="25">
                  <c:v>0.44</c:v>
                </c:pt>
                <c:pt idx="26">
                  <c:v>0.12</c:v>
                </c:pt>
                <c:pt idx="27">
                  <c:v>0.17</c:v>
                </c:pt>
                <c:pt idx="28">
                  <c:v>0.2</c:v>
                </c:pt>
                <c:pt idx="29">
                  <c:v>0.15</c:v>
                </c:pt>
                <c:pt idx="30">
                  <c:v>0.2</c:v>
                </c:pt>
                <c:pt idx="31">
                  <c:v>0.15</c:v>
                </c:pt>
                <c:pt idx="32">
                  <c:v>0.1</c:v>
                </c:pt>
                <c:pt idx="33">
                  <c:v>0.11</c:v>
                </c:pt>
                <c:pt idx="34">
                  <c:v>0.27</c:v>
                </c:pt>
                <c:pt idx="35">
                  <c:v>0.2</c:v>
                </c:pt>
                <c:pt idx="36">
                  <c:v>0.2</c:v>
                </c:pt>
                <c:pt idx="37">
                  <c:v>0.14</c:v>
                </c:pt>
                <c:pt idx="38">
                  <c:v>0.2</c:v>
                </c:pt>
                <c:pt idx="39">
                  <c:v>0.1</c:v>
                </c:pt>
                <c:pt idx="40">
                  <c:v>0.2</c:v>
                </c:pt>
                <c:pt idx="41">
                  <c:v>0.134</c:v>
                </c:pt>
                <c:pt idx="42">
                  <c:v>0.04</c:v>
                </c:pt>
                <c:pt idx="43">
                  <c:v>0.2</c:v>
                </c:pt>
                <c:pt idx="44">
                  <c:v>0.15</c:v>
                </c:pt>
                <c:pt idx="45">
                  <c:v>0.1</c:v>
                </c:pt>
                <c:pt idx="46">
                  <c:v>0.08</c:v>
                </c:pt>
                <c:pt idx="47">
                  <c:v>0.25</c:v>
                </c:pt>
                <c:pt idx="48">
                  <c:v>-0.15</c:v>
                </c:pt>
                <c:pt idx="49">
                  <c:v>0.1</c:v>
                </c:pt>
                <c:pt idx="50">
                  <c:v>-0.05</c:v>
                </c:pt>
                <c:pt idx="51">
                  <c:v>0.15</c:v>
                </c:pt>
                <c:pt idx="52">
                  <c:v>0.2</c:v>
                </c:pt>
                <c:pt idx="53">
                  <c:v>0.12</c:v>
                </c:pt>
                <c:pt idx="54">
                  <c:v>0.1</c:v>
                </c:pt>
                <c:pt idx="55">
                  <c:v>0.4</c:v>
                </c:pt>
                <c:pt idx="56">
                  <c:v>0.3</c:v>
                </c:pt>
                <c:pt idx="57">
                  <c:v>0.16</c:v>
                </c:pt>
                <c:pt idx="58">
                  <c:v>0.25</c:v>
                </c:pt>
                <c:pt idx="59">
                  <c:v>0.22</c:v>
                </c:pt>
                <c:pt idx="60">
                  <c:v>0.08</c:v>
                </c:pt>
                <c:pt idx="61">
                  <c:v>0.4</c:v>
                </c:pt>
                <c:pt idx="62">
                  <c:v>-0.02</c:v>
                </c:pt>
                <c:pt idx="63">
                  <c:v>0.18</c:v>
                </c:pt>
                <c:pt idx="64">
                  <c:v>0.3</c:v>
                </c:pt>
                <c:pt idx="65">
                  <c:v>0.2</c:v>
                </c:pt>
                <c:pt idx="66">
                  <c:v>0.3</c:v>
                </c:pt>
                <c:pt idx="67">
                  <c:v>0.17</c:v>
                </c:pt>
                <c:pt idx="68">
                  <c:v>0.18</c:v>
                </c:pt>
                <c:pt idx="69">
                  <c:v>0.19</c:v>
                </c:pt>
                <c:pt idx="70">
                  <c:v>0.15</c:v>
                </c:pt>
                <c:pt idx="71">
                  <c:v>0.2</c:v>
                </c:pt>
                <c:pt idx="72">
                  <c:v>0.08</c:v>
                </c:pt>
                <c:pt idx="73">
                  <c:v>-0.05</c:v>
                </c:pt>
                <c:pt idx="74">
                  <c:v>0.15</c:v>
                </c:pt>
                <c:pt idx="75">
                  <c:v>0.13</c:v>
                </c:pt>
                <c:pt idx="76">
                  <c:v>0.25</c:v>
                </c:pt>
                <c:pt idx="77">
                  <c:v>0.15</c:v>
                </c:pt>
                <c:pt idx="78">
                  <c:v>0.2</c:v>
                </c:pt>
                <c:pt idx="79">
                  <c:v>0.18</c:v>
                </c:pt>
                <c:pt idx="80">
                  <c:v>0.14</c:v>
                </c:pt>
                <c:pt idx="81">
                  <c:v>0.23</c:v>
                </c:pt>
                <c:pt idx="82">
                  <c:v>0.13</c:v>
                </c:pt>
                <c:pt idx="83">
                  <c:v>0.15</c:v>
                </c:pt>
                <c:pt idx="84">
                  <c:v>0.15</c:v>
                </c:pt>
                <c:pt idx="85">
                  <c:v>0.18</c:v>
                </c:pt>
                <c:pt idx="86">
                  <c:v>0.2</c:v>
                </c:pt>
                <c:pt idx="87">
                  <c:v>0.2</c:v>
                </c:pt>
                <c:pt idx="88">
                  <c:v>0.18</c:v>
                </c:pt>
                <c:pt idx="89">
                  <c:v>0.2</c:v>
                </c:pt>
                <c:pt idx="90">
                  <c:v>0.1</c:v>
                </c:pt>
                <c:pt idx="91">
                  <c:v>0.1</c:v>
                </c:pt>
                <c:pt idx="92">
                  <c:v>0.2</c:v>
                </c:pt>
              </c:numCache>
            </c:numRef>
          </c:yVal>
          <c:smooth val="0"/>
        </c:ser>
        <c:axId val="10963728"/>
        <c:axId val="38900689"/>
      </c:scatterChart>
      <c:valAx>
        <c:axId val="10963728"/>
        <c:scaling>
          <c:orientation val="minMax"/>
          <c:max val="0.35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Volatilidad esperada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900689"/>
        <c:crossesAt val="-0.2"/>
        <c:crossBetween val="midCat"/>
        <c:dispUnits/>
      </c:valAx>
      <c:valAx>
        <c:axId val="38900689"/>
        <c:scaling>
          <c:orientation val="minMax"/>
          <c:max val="0.5"/>
          <c:min val="-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Rentabilidad esperada</a:t>
                </a:r>
              </a:p>
            </c:rich>
          </c:tx>
          <c:layout>
            <c:manualLayout>
              <c:xMode val="factor"/>
              <c:yMode val="factor"/>
              <c:x val="-0.0085"/>
              <c:y val="0.0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963728"/>
        <c:crosses val="autoZero"/>
        <c:crossBetween val="midCat"/>
        <c:dispUnits/>
        <c:majorUnit val="0.1"/>
        <c:minorUnit val="0.002"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25"/>
          <c:y val="0.03125"/>
          <c:w val="0.94075"/>
          <c:h val="0.871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Sheet1!$U$3:$U$18</c:f>
              <c:numCache>
                <c:ptCount val="16"/>
                <c:pt idx="0">
                  <c:v>0.02</c:v>
                </c:pt>
                <c:pt idx="1">
                  <c:v>0.03</c:v>
                </c:pt>
                <c:pt idx="2">
                  <c:v>0.04</c:v>
                </c:pt>
                <c:pt idx="3">
                  <c:v>0.05</c:v>
                </c:pt>
                <c:pt idx="4">
                  <c:v>0.060000000000000005</c:v>
                </c:pt>
                <c:pt idx="5">
                  <c:v>0.07</c:v>
                </c:pt>
                <c:pt idx="6">
                  <c:v>0.08</c:v>
                </c:pt>
                <c:pt idx="7">
                  <c:v>0.09</c:v>
                </c:pt>
                <c:pt idx="8">
                  <c:v>0.09999999999999999</c:v>
                </c:pt>
                <c:pt idx="9">
                  <c:v>0.10999999999999999</c:v>
                </c:pt>
                <c:pt idx="10">
                  <c:v>0.11999999999999998</c:v>
                </c:pt>
                <c:pt idx="11">
                  <c:v>0.12999999999999998</c:v>
                </c:pt>
                <c:pt idx="12">
                  <c:v>0.13999999999999999</c:v>
                </c:pt>
                <c:pt idx="13">
                  <c:v>0.15</c:v>
                </c:pt>
                <c:pt idx="14">
                  <c:v>0.16</c:v>
                </c:pt>
                <c:pt idx="15">
                  <c:v>0.17</c:v>
                </c:pt>
              </c:numCache>
            </c:numRef>
          </c:cat>
          <c:val>
            <c:numRef>
              <c:f>Sheet1!$V$3:$V$18</c:f>
              <c:numCache>
                <c:ptCount val="16"/>
                <c:pt idx="0">
                  <c:v>7</c:v>
                </c:pt>
                <c:pt idx="1">
                  <c:v>4</c:v>
                </c:pt>
                <c:pt idx="2">
                  <c:v>5</c:v>
                </c:pt>
                <c:pt idx="3">
                  <c:v>9</c:v>
                </c:pt>
                <c:pt idx="4">
                  <c:v>8</c:v>
                </c:pt>
                <c:pt idx="5">
                  <c:v>6</c:v>
                </c:pt>
                <c:pt idx="6">
                  <c:v>13</c:v>
                </c:pt>
                <c:pt idx="7">
                  <c:v>4</c:v>
                </c:pt>
                <c:pt idx="8">
                  <c:v>18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7</c:v>
                </c:pt>
                <c:pt idx="14">
                  <c:v>2</c:v>
                </c:pt>
                <c:pt idx="15">
                  <c:v>2</c:v>
                </c:pt>
              </c:numCache>
            </c:numRef>
          </c:val>
        </c:ser>
        <c:axId val="42563038"/>
        <c:axId val="56128455"/>
      </c:barChart>
      <c:catAx>
        <c:axId val="42563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Prima de riesgo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128455"/>
        <c:crosses val="autoZero"/>
        <c:auto val="0"/>
        <c:lblOffset val="100"/>
        <c:tickLblSkip val="1"/>
        <c:noMultiLvlLbl val="0"/>
      </c:catAx>
      <c:valAx>
        <c:axId val="56128455"/>
        <c:scaling>
          <c:orientation val="minMax"/>
          <c:max val="1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Número de personas</a:t>
                </a:r>
              </a:p>
            </c:rich>
          </c:tx>
          <c:layout>
            <c:manualLayout>
              <c:xMode val="factor"/>
              <c:yMode val="factor"/>
              <c:x val="-0.003"/>
              <c:y val="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563038"/>
        <c:crossesAt val="1"/>
        <c:crossBetween val="between"/>
        <c:dispUnits/>
        <c:majorUnit val="2"/>
        <c:minorUnit val="0.04"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5"/>
          <c:y val="0"/>
          <c:w val="0.9595"/>
          <c:h val="0.916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Sheet1!$H$3:$H$95</c:f>
              <c:numCache/>
            </c:numRef>
          </c:xVal>
          <c:yVal>
            <c:numRef>
              <c:f>Sheet1!$I$3:$I$95</c:f>
              <c:numCache/>
            </c:numRef>
          </c:yVal>
          <c:smooth val="0"/>
        </c:ser>
        <c:axId val="26923740"/>
        <c:axId val="59862061"/>
      </c:scatterChart>
      <c:valAx>
        <c:axId val="26923740"/>
        <c:scaling>
          <c:orientation val="minMax"/>
          <c:max val="0.35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Volatilidad esperada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862061"/>
        <c:crossesAt val="-0.2"/>
        <c:crossBetween val="midCat"/>
        <c:dispUnits/>
      </c:valAx>
      <c:valAx>
        <c:axId val="59862061"/>
        <c:scaling>
          <c:orientation val="minMax"/>
          <c:max val="0.5"/>
          <c:min val="-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Rentabilidad esperada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923740"/>
        <c:crosses val="autoZero"/>
        <c:crossBetween val="midCat"/>
        <c:dispUnits/>
        <c:majorUnit val="0.1"/>
        <c:minorUnit val="0.002"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8"/>
  </sheetViews>
  <pageMargins left="0.787401575" right="0.787401575" top="0.984251969" bottom="0.984251969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8"/>
  </sheetViews>
  <pageMargins left="0.787401575" right="0.787401575" top="0.984251969" bottom="0.984251969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7712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7712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809625</xdr:colOff>
      <xdr:row>4</xdr:row>
      <xdr:rowOff>0</xdr:rowOff>
    </xdr:from>
    <xdr:to>
      <xdr:col>30</xdr:col>
      <xdr:colOff>552450</xdr:colOff>
      <xdr:row>17</xdr:row>
      <xdr:rowOff>57150</xdr:rowOff>
    </xdr:to>
    <xdr:graphicFrame>
      <xdr:nvGraphicFramePr>
        <xdr:cNvPr id="1" name="Chart 1"/>
        <xdr:cNvGraphicFramePr/>
      </xdr:nvGraphicFramePr>
      <xdr:xfrm>
        <a:off x="12172950" y="619125"/>
        <a:ext cx="5476875" cy="179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4"/>
  <sheetViews>
    <sheetView tabSelected="1" zoomScalePageLayoutView="0" workbookViewId="0" topLeftCell="E3">
      <pane xSplit="6705" ySplit="735" topLeftCell="W1" activePane="bottomRight" state="split"/>
      <selection pane="topLeft" activeCell="J3" sqref="J1:J16384"/>
      <selection pane="topRight" activeCell="S3" sqref="S1:S16384"/>
      <selection pane="bottomLeft" activeCell="F24" sqref="F23:L24"/>
      <selection pane="bottomRight" activeCell="Z21" sqref="Z21"/>
    </sheetView>
  </sheetViews>
  <sheetFormatPr defaultColWidth="10.75390625" defaultRowHeight="12.75"/>
  <cols>
    <col min="1" max="1" width="1.875" style="2" customWidth="1"/>
    <col min="2" max="2" width="21.375" style="2" customWidth="1"/>
    <col min="3" max="3" width="5.625" style="2" customWidth="1"/>
    <col min="4" max="4" width="6.125" style="2" customWidth="1"/>
    <col min="5" max="5" width="5.25390625" style="2" customWidth="1"/>
    <col min="6" max="6" width="6.125" style="2" customWidth="1"/>
    <col min="7" max="7" width="5.75390625" style="5" customWidth="1"/>
    <col min="8" max="8" width="6.00390625" style="32" customWidth="1"/>
    <col min="9" max="9" width="5.75390625" style="32" customWidth="1"/>
    <col min="10" max="10" width="5.375" style="5" customWidth="1"/>
    <col min="11" max="11" width="4.375" style="2" customWidth="1"/>
    <col min="12" max="12" width="5.25390625" style="2" customWidth="1"/>
    <col min="13" max="13" width="1.00390625" style="9" customWidth="1"/>
    <col min="14" max="14" width="5.875" style="35" customWidth="1"/>
    <col min="15" max="15" width="3.125" style="2" customWidth="1"/>
    <col min="16" max="16" width="6.125" style="2" customWidth="1"/>
    <col min="17" max="17" width="6.00390625" style="2" customWidth="1"/>
    <col min="18" max="19" width="5.25390625" style="2" customWidth="1"/>
    <col min="20" max="20" width="5.375" style="5" customWidth="1"/>
    <col min="21" max="16384" width="10.75390625" style="2" customWidth="1"/>
  </cols>
  <sheetData>
    <row r="1" spans="1:20" s="17" customFormat="1" ht="13.5">
      <c r="A1" s="10" t="s">
        <v>0</v>
      </c>
      <c r="B1" s="11" t="s">
        <v>1</v>
      </c>
      <c r="C1" s="12" t="s">
        <v>2</v>
      </c>
      <c r="D1" s="12" t="s">
        <v>2</v>
      </c>
      <c r="E1" s="12" t="s">
        <v>3</v>
      </c>
      <c r="F1" s="12" t="s">
        <v>3</v>
      </c>
      <c r="G1" s="13" t="s">
        <v>4</v>
      </c>
      <c r="H1" s="28" t="s">
        <v>5</v>
      </c>
      <c r="I1" s="28" t="s">
        <v>4</v>
      </c>
      <c r="J1" s="13" t="s">
        <v>6</v>
      </c>
      <c r="K1" s="14" t="s">
        <v>7</v>
      </c>
      <c r="L1" s="15"/>
      <c r="M1" s="16"/>
      <c r="N1" s="33" t="s">
        <v>8</v>
      </c>
      <c r="P1" s="17" t="s">
        <v>9</v>
      </c>
      <c r="T1" s="13" t="s">
        <v>6</v>
      </c>
    </row>
    <row r="2" spans="1:20" s="26" customFormat="1" ht="14.25" thickBot="1">
      <c r="A2" s="18"/>
      <c r="B2" s="19"/>
      <c r="C2" s="20" t="s">
        <v>10</v>
      </c>
      <c r="D2" s="21">
        <v>34698</v>
      </c>
      <c r="E2" s="20" t="s">
        <v>10</v>
      </c>
      <c r="F2" s="21">
        <v>34698</v>
      </c>
      <c r="G2" s="22" t="s">
        <v>11</v>
      </c>
      <c r="H2" s="29" t="s">
        <v>12</v>
      </c>
      <c r="I2" s="29" t="s">
        <v>11</v>
      </c>
      <c r="J2" s="23" t="s">
        <v>13</v>
      </c>
      <c r="K2" s="24" t="s">
        <v>14</v>
      </c>
      <c r="L2" s="24" t="s">
        <v>15</v>
      </c>
      <c r="M2" s="25"/>
      <c r="N2" s="33" t="s">
        <v>16</v>
      </c>
      <c r="P2" s="26" t="s">
        <v>17</v>
      </c>
      <c r="Q2" s="26" t="s">
        <v>18</v>
      </c>
      <c r="R2" s="26" t="s">
        <v>19</v>
      </c>
      <c r="T2" s="23" t="s">
        <v>13</v>
      </c>
    </row>
    <row r="3" spans="1:22" ht="10.5">
      <c r="A3" s="1" t="s">
        <v>20</v>
      </c>
      <c r="B3" s="1" t="s">
        <v>21</v>
      </c>
      <c r="C3" s="1">
        <v>155</v>
      </c>
      <c r="D3" s="1">
        <v>140</v>
      </c>
      <c r="E3" s="1">
        <v>7450</v>
      </c>
      <c r="F3" s="1">
        <v>8200</v>
      </c>
      <c r="G3" s="8">
        <v>0.1</v>
      </c>
      <c r="H3" s="30">
        <v>0.2</v>
      </c>
      <c r="I3" s="30">
        <v>0.1</v>
      </c>
      <c r="J3" s="8">
        <v>0.055</v>
      </c>
      <c r="K3" s="1">
        <v>60</v>
      </c>
      <c r="L3" s="1">
        <v>40</v>
      </c>
      <c r="N3" s="34">
        <f aca="true" t="shared" si="0" ref="N3:N13">F3/C$102-1</f>
        <v>0.13019268406979645</v>
      </c>
      <c r="P3" s="27">
        <f>IF(0.05+J3&lt;=G3,"SI",0)</f>
        <v>0</v>
      </c>
      <c r="Q3" s="27"/>
      <c r="R3" s="27">
        <f>L3</f>
        <v>40</v>
      </c>
      <c r="S3" s="27"/>
      <c r="T3" s="8">
        <v>0.005</v>
      </c>
      <c r="U3" s="32">
        <v>0.02</v>
      </c>
      <c r="V3" s="2">
        <v>7</v>
      </c>
    </row>
    <row r="4" spans="1:22" ht="10.5">
      <c r="A4" s="1"/>
      <c r="B4" s="1" t="s">
        <v>22</v>
      </c>
      <c r="C4" s="1">
        <v>152.4</v>
      </c>
      <c r="D4" s="1">
        <v>145.9</v>
      </c>
      <c r="E4" s="1">
        <v>7473.06</v>
      </c>
      <c r="F4" s="1">
        <v>9069.25</v>
      </c>
      <c r="G4" s="8">
        <v>0.25</v>
      </c>
      <c r="H4" s="30">
        <v>0.23</v>
      </c>
      <c r="I4" s="30">
        <v>0.25</v>
      </c>
      <c r="J4" s="8">
        <v>0.17</v>
      </c>
      <c r="K4" s="1">
        <v>10</v>
      </c>
      <c r="L4" s="1">
        <v>90</v>
      </c>
      <c r="N4" s="34">
        <f t="shared" si="0"/>
        <v>0.25</v>
      </c>
      <c r="P4" s="27" t="str">
        <f>IF(0.05+J4&lt;=G4,"SI",0)</f>
        <v>SI</v>
      </c>
      <c r="Q4" s="27">
        <f>L4</f>
        <v>90</v>
      </c>
      <c r="R4" s="27"/>
      <c r="S4" s="27"/>
      <c r="T4" s="8">
        <v>0.005</v>
      </c>
      <c r="U4" s="32">
        <f>U3+0.01</f>
        <v>0.03</v>
      </c>
      <c r="V4" s="2">
        <v>4</v>
      </c>
    </row>
    <row r="5" spans="1:22" ht="10.5">
      <c r="A5" s="1">
        <v>0</v>
      </c>
      <c r="B5" s="1" t="s">
        <v>23</v>
      </c>
      <c r="C5" s="1">
        <v>155</v>
      </c>
      <c r="D5" s="1">
        <v>150</v>
      </c>
      <c r="E5" s="1">
        <v>7400</v>
      </c>
      <c r="F5" s="1">
        <v>7800</v>
      </c>
      <c r="G5" s="8">
        <v>0.15</v>
      </c>
      <c r="H5" s="30">
        <v>0.25</v>
      </c>
      <c r="I5" s="30">
        <v>0.15</v>
      </c>
      <c r="J5" s="8">
        <v>0.1</v>
      </c>
      <c r="K5" s="1">
        <v>40</v>
      </c>
      <c r="L5" s="1">
        <v>60</v>
      </c>
      <c r="N5" s="34">
        <f t="shared" si="0"/>
        <v>0.07506133362736733</v>
      </c>
      <c r="P5" s="27" t="str">
        <f aca="true" t="shared" si="1" ref="P5:P24">IF(0.05+J5&lt;=G5,"SI",0)</f>
        <v>SI</v>
      </c>
      <c r="Q5" s="27">
        <f>L5</f>
        <v>60</v>
      </c>
      <c r="R5" s="27"/>
      <c r="S5" s="27"/>
      <c r="T5" s="8">
        <v>0.01</v>
      </c>
      <c r="U5" s="32">
        <f aca="true" t="shared" si="2" ref="U5:U18">U4+0.01</f>
        <v>0.04</v>
      </c>
      <c r="V5" s="2">
        <v>5</v>
      </c>
    </row>
    <row r="6" spans="1:22" ht="10.5">
      <c r="A6" s="1">
        <v>0</v>
      </c>
      <c r="B6" s="1" t="s">
        <v>24</v>
      </c>
      <c r="C6" s="1">
        <v>150</v>
      </c>
      <c r="D6" s="1">
        <v>130</v>
      </c>
      <c r="E6" s="1">
        <v>7700</v>
      </c>
      <c r="F6" s="1">
        <v>8500</v>
      </c>
      <c r="G6" s="8">
        <v>0.2</v>
      </c>
      <c r="H6" s="30">
        <v>0.25</v>
      </c>
      <c r="I6" s="30">
        <v>0.2</v>
      </c>
      <c r="J6" s="8">
        <v>0.01</v>
      </c>
      <c r="K6" s="1">
        <v>10</v>
      </c>
      <c r="L6" s="1">
        <v>90</v>
      </c>
      <c r="N6" s="34">
        <f t="shared" si="0"/>
        <v>0.17154119690161806</v>
      </c>
      <c r="P6" s="27" t="str">
        <f t="shared" si="1"/>
        <v>SI</v>
      </c>
      <c r="Q6" s="27">
        <f>L6</f>
        <v>90</v>
      </c>
      <c r="R6" s="27"/>
      <c r="S6" s="27"/>
      <c r="T6" s="8">
        <v>0.02</v>
      </c>
      <c r="U6" s="32">
        <f t="shared" si="2"/>
        <v>0.05</v>
      </c>
      <c r="V6" s="2">
        <v>9</v>
      </c>
    </row>
    <row r="7" spans="1:22" ht="10.5">
      <c r="A7" s="1"/>
      <c r="B7" s="1" t="s">
        <v>25</v>
      </c>
      <c r="C7" s="1">
        <v>154</v>
      </c>
      <c r="D7" s="1">
        <v>160</v>
      </c>
      <c r="E7" s="1">
        <v>7600</v>
      </c>
      <c r="F7" s="1">
        <v>8706</v>
      </c>
      <c r="G7" s="8">
        <v>0.2</v>
      </c>
      <c r="H7" s="30">
        <v>0.3</v>
      </c>
      <c r="I7" s="30">
        <v>0.2</v>
      </c>
      <c r="J7" s="8">
        <v>0.06</v>
      </c>
      <c r="K7" s="1">
        <v>35</v>
      </c>
      <c r="L7" s="1">
        <v>65</v>
      </c>
      <c r="N7" s="34">
        <f t="shared" si="0"/>
        <v>0.1999338423794692</v>
      </c>
      <c r="P7" s="27" t="str">
        <f t="shared" si="1"/>
        <v>SI</v>
      </c>
      <c r="Q7" s="27">
        <f>L7</f>
        <v>65</v>
      </c>
      <c r="R7" s="27"/>
      <c r="S7" s="27"/>
      <c r="T7" s="8">
        <v>0.02</v>
      </c>
      <c r="U7" s="32">
        <f t="shared" si="2"/>
        <v>0.060000000000000005</v>
      </c>
      <c r="V7" s="2">
        <v>8</v>
      </c>
    </row>
    <row r="8" spans="1:22" ht="10.5">
      <c r="A8" s="1"/>
      <c r="B8" s="1" t="s">
        <v>26</v>
      </c>
      <c r="C8" s="1">
        <v>153.4</v>
      </c>
      <c r="D8" s="1">
        <v>151.8</v>
      </c>
      <c r="E8" s="1">
        <v>7450</v>
      </c>
      <c r="F8" s="1">
        <v>7650</v>
      </c>
      <c r="G8" s="8">
        <v>0.084</v>
      </c>
      <c r="H8" s="30">
        <v>0.25</v>
      </c>
      <c r="I8" s="30">
        <v>0.084</v>
      </c>
      <c r="J8" s="8">
        <v>0.06</v>
      </c>
      <c r="K8" s="1">
        <v>80</v>
      </c>
      <c r="L8" s="1">
        <v>20</v>
      </c>
      <c r="N8" s="34">
        <f t="shared" si="0"/>
        <v>0.0543870772114563</v>
      </c>
      <c r="P8" s="27">
        <f t="shared" si="1"/>
        <v>0</v>
      </c>
      <c r="Q8" s="27"/>
      <c r="R8" s="27">
        <f>L8</f>
        <v>20</v>
      </c>
      <c r="S8" s="27"/>
      <c r="T8" s="8">
        <v>0.02</v>
      </c>
      <c r="U8" s="32">
        <f t="shared" si="2"/>
        <v>0.07</v>
      </c>
      <c r="V8" s="2">
        <v>6</v>
      </c>
    </row>
    <row r="9" spans="1:22" ht="10.5">
      <c r="A9" s="1" t="s">
        <v>20</v>
      </c>
      <c r="B9" s="1" t="s">
        <v>27</v>
      </c>
      <c r="C9" s="1">
        <v>155</v>
      </c>
      <c r="D9" s="1">
        <v>158</v>
      </c>
      <c r="E9" s="1">
        <v>7500</v>
      </c>
      <c r="F9" s="1">
        <v>8500</v>
      </c>
      <c r="G9" s="8">
        <v>0.15</v>
      </c>
      <c r="H9" s="30">
        <v>0.35</v>
      </c>
      <c r="I9" s="30">
        <v>0.15</v>
      </c>
      <c r="J9" s="8">
        <v>0.1</v>
      </c>
      <c r="K9" s="1">
        <v>30</v>
      </c>
      <c r="L9" s="1">
        <v>70</v>
      </c>
      <c r="N9" s="34">
        <f t="shared" si="0"/>
        <v>0.17154119690161806</v>
      </c>
      <c r="P9" s="27" t="str">
        <f t="shared" si="1"/>
        <v>SI</v>
      </c>
      <c r="Q9" s="27">
        <f aca="true" t="shared" si="3" ref="Q9:Q24">L9</f>
        <v>70</v>
      </c>
      <c r="R9" s="27"/>
      <c r="S9" s="27"/>
      <c r="T9" s="8">
        <v>0.02</v>
      </c>
      <c r="U9" s="32">
        <f t="shared" si="2"/>
        <v>0.08</v>
      </c>
      <c r="V9" s="2">
        <v>13</v>
      </c>
    </row>
    <row r="10" spans="1:22" ht="10.5">
      <c r="A10" s="1"/>
      <c r="B10" s="1" t="s">
        <v>28</v>
      </c>
      <c r="C10" s="1">
        <v>154.04</v>
      </c>
      <c r="D10" s="1">
        <v>152.37</v>
      </c>
      <c r="E10" s="1">
        <v>7458.5</v>
      </c>
      <c r="F10" s="1">
        <v>8343.7</v>
      </c>
      <c r="G10" s="8">
        <v>0.15</v>
      </c>
      <c r="H10" s="30">
        <v>0.2</v>
      </c>
      <c r="I10" s="30">
        <v>0.15</v>
      </c>
      <c r="J10" s="8">
        <v>0.095</v>
      </c>
      <c r="K10" s="1">
        <v>60</v>
      </c>
      <c r="L10" s="1">
        <v>40</v>
      </c>
      <c r="N10" s="34">
        <f t="shared" si="0"/>
        <v>0.149998621716239</v>
      </c>
      <c r="P10" s="27" t="str">
        <f t="shared" si="1"/>
        <v>SI</v>
      </c>
      <c r="Q10" s="27">
        <f t="shared" si="3"/>
        <v>40</v>
      </c>
      <c r="R10" s="27"/>
      <c r="S10" s="27"/>
      <c r="T10" s="8">
        <v>0.025</v>
      </c>
      <c r="U10" s="32">
        <f t="shared" si="2"/>
        <v>0.09</v>
      </c>
      <c r="V10" s="2">
        <v>4</v>
      </c>
    </row>
    <row r="11" spans="1:22" ht="10.5">
      <c r="A11" s="1"/>
      <c r="B11" s="1" t="s">
        <v>29</v>
      </c>
      <c r="C11" s="1">
        <v>155</v>
      </c>
      <c r="D11" s="1">
        <v>160</v>
      </c>
      <c r="E11" s="1">
        <v>7400</v>
      </c>
      <c r="F11" s="1">
        <v>7800</v>
      </c>
      <c r="G11" s="8">
        <v>0.08</v>
      </c>
      <c r="H11" s="30">
        <v>0.13</v>
      </c>
      <c r="I11" s="30">
        <v>0.08</v>
      </c>
      <c r="J11" s="8">
        <v>0.02</v>
      </c>
      <c r="K11" s="1">
        <v>40</v>
      </c>
      <c r="L11" s="1">
        <v>60</v>
      </c>
      <c r="N11" s="34">
        <f t="shared" si="0"/>
        <v>0.07506133362736733</v>
      </c>
      <c r="P11" s="27" t="str">
        <f t="shared" si="1"/>
        <v>SI</v>
      </c>
      <c r="Q11" s="27">
        <f t="shared" si="3"/>
        <v>60</v>
      </c>
      <c r="R11" s="27"/>
      <c r="S11" s="27"/>
      <c r="T11" s="8">
        <v>0.03</v>
      </c>
      <c r="U11" s="32">
        <f t="shared" si="2"/>
        <v>0.09999999999999999</v>
      </c>
      <c r="V11" s="2">
        <v>18</v>
      </c>
    </row>
    <row r="12" spans="1:22" ht="10.5">
      <c r="A12" s="1"/>
      <c r="B12" s="1" t="s">
        <v>30</v>
      </c>
      <c r="C12" s="1">
        <v>156</v>
      </c>
      <c r="D12" s="1">
        <v>150</v>
      </c>
      <c r="E12" s="1">
        <v>7500</v>
      </c>
      <c r="F12" s="1">
        <v>8500</v>
      </c>
      <c r="G12" s="8">
        <v>0.17</v>
      </c>
      <c r="H12" s="30">
        <v>0.25</v>
      </c>
      <c r="I12" s="30">
        <v>0.17</v>
      </c>
      <c r="J12" s="8">
        <v>0.11</v>
      </c>
      <c r="K12" s="1">
        <v>30</v>
      </c>
      <c r="L12" s="1">
        <v>70</v>
      </c>
      <c r="N12" s="34">
        <f t="shared" si="0"/>
        <v>0.17154119690161806</v>
      </c>
      <c r="P12" s="27" t="str">
        <f t="shared" si="1"/>
        <v>SI</v>
      </c>
      <c r="Q12" s="27">
        <f t="shared" si="3"/>
        <v>70</v>
      </c>
      <c r="R12" s="27"/>
      <c r="S12" s="27"/>
      <c r="T12" s="8">
        <v>0.035</v>
      </c>
      <c r="U12" s="32">
        <f t="shared" si="2"/>
        <v>0.10999999999999999</v>
      </c>
      <c r="V12" s="2">
        <v>1</v>
      </c>
    </row>
    <row r="13" spans="1:22" ht="10.5">
      <c r="A13" s="1"/>
      <c r="B13" s="1" t="s">
        <v>31</v>
      </c>
      <c r="C13" s="1">
        <v>154.54</v>
      </c>
      <c r="D13" s="1">
        <v>150.43</v>
      </c>
      <c r="E13" s="1">
        <v>7200</v>
      </c>
      <c r="F13" s="1">
        <v>8500</v>
      </c>
      <c r="G13" s="8">
        <v>0.22</v>
      </c>
      <c r="H13" s="30">
        <v>0.2</v>
      </c>
      <c r="I13" s="30">
        <v>0.22</v>
      </c>
      <c r="J13" s="8">
        <v>0.17</v>
      </c>
      <c r="K13" s="1">
        <v>40</v>
      </c>
      <c r="L13" s="1">
        <v>60</v>
      </c>
      <c r="N13" s="34">
        <f t="shared" si="0"/>
        <v>0.17154119690161806</v>
      </c>
      <c r="P13" s="27" t="str">
        <f t="shared" si="1"/>
        <v>SI</v>
      </c>
      <c r="Q13" s="27">
        <f t="shared" si="3"/>
        <v>60</v>
      </c>
      <c r="R13" s="27"/>
      <c r="S13" s="27"/>
      <c r="T13" s="8">
        <v>0.035</v>
      </c>
      <c r="U13" s="32">
        <f t="shared" si="2"/>
        <v>0.11999999999999998</v>
      </c>
      <c r="V13" s="2">
        <v>1</v>
      </c>
    </row>
    <row r="14" spans="1:22" ht="10.5">
      <c r="A14" s="1"/>
      <c r="B14" s="1" t="s">
        <v>32</v>
      </c>
      <c r="C14" s="1">
        <v>145</v>
      </c>
      <c r="D14" s="1">
        <v>130</v>
      </c>
      <c r="E14" s="1">
        <v>7310</v>
      </c>
      <c r="F14" s="1">
        <v>8350</v>
      </c>
      <c r="G14" s="8">
        <v>0.15</v>
      </c>
      <c r="H14" s="30">
        <v>0.25</v>
      </c>
      <c r="I14" s="30">
        <v>0.15</v>
      </c>
      <c r="J14" s="8">
        <v>0.1</v>
      </c>
      <c r="K14" s="1">
        <v>0</v>
      </c>
      <c r="L14" s="1">
        <v>100</v>
      </c>
      <c r="N14" s="34">
        <f>F14/C$102-1</f>
        <v>0.15086694048570726</v>
      </c>
      <c r="P14" s="27" t="str">
        <f t="shared" si="1"/>
        <v>SI</v>
      </c>
      <c r="Q14" s="27">
        <f t="shared" si="3"/>
        <v>100</v>
      </c>
      <c r="R14" s="27"/>
      <c r="S14" s="27"/>
      <c r="T14" s="8">
        <v>0.04</v>
      </c>
      <c r="U14" s="32">
        <f t="shared" si="2"/>
        <v>0.12999999999999998</v>
      </c>
      <c r="V14" s="2">
        <v>1</v>
      </c>
    </row>
    <row r="15" spans="1:22" ht="10.5">
      <c r="A15" s="1"/>
      <c r="B15" s="1" t="s">
        <v>33</v>
      </c>
      <c r="C15" s="1">
        <v>150</v>
      </c>
      <c r="D15" s="1">
        <v>140</v>
      </c>
      <c r="E15" s="1">
        <v>7500</v>
      </c>
      <c r="F15" s="1">
        <v>8900</v>
      </c>
      <c r="G15" s="8">
        <v>0.2</v>
      </c>
      <c r="H15" s="30">
        <v>0.2</v>
      </c>
      <c r="I15" s="30">
        <v>0.2</v>
      </c>
      <c r="J15" s="8">
        <v>0.06</v>
      </c>
      <c r="K15" s="1">
        <v>60</v>
      </c>
      <c r="L15" s="1">
        <v>40</v>
      </c>
      <c r="N15" s="34">
        <f>F15/C$102-1</f>
        <v>0.22667254734404718</v>
      </c>
      <c r="P15" s="27" t="str">
        <f t="shared" si="1"/>
        <v>SI</v>
      </c>
      <c r="Q15" s="27">
        <f t="shared" si="3"/>
        <v>40</v>
      </c>
      <c r="R15" s="27"/>
      <c r="S15" s="27"/>
      <c r="T15" s="8">
        <v>0.04</v>
      </c>
      <c r="U15" s="32">
        <f t="shared" si="2"/>
        <v>0.13999999999999999</v>
      </c>
      <c r="V15" s="2">
        <v>1</v>
      </c>
    </row>
    <row r="16" spans="1:22" ht="10.5">
      <c r="A16" s="1"/>
      <c r="B16" s="1" t="s">
        <v>34</v>
      </c>
      <c r="C16" s="1">
        <v>155</v>
      </c>
      <c r="D16" s="1">
        <v>160</v>
      </c>
      <c r="E16" s="1">
        <v>7800</v>
      </c>
      <c r="F16" s="1">
        <v>8200</v>
      </c>
      <c r="G16" s="8">
        <v>0.2</v>
      </c>
      <c r="H16" s="30">
        <v>0.2</v>
      </c>
      <c r="I16" s="30">
        <v>0.2</v>
      </c>
      <c r="J16" s="8">
        <v>0.07</v>
      </c>
      <c r="K16" s="1">
        <v>50</v>
      </c>
      <c r="L16" s="1">
        <v>50</v>
      </c>
      <c r="N16" s="34">
        <f aca="true" t="shared" si="4" ref="N16:N24">F16/C$102-1</f>
        <v>0.13019268406979645</v>
      </c>
      <c r="P16" s="27" t="str">
        <f t="shared" si="1"/>
        <v>SI</v>
      </c>
      <c r="Q16" s="27">
        <f t="shared" si="3"/>
        <v>50</v>
      </c>
      <c r="R16" s="27"/>
      <c r="S16" s="27"/>
      <c r="T16" s="8">
        <v>0.04</v>
      </c>
      <c r="U16" s="32">
        <f t="shared" si="2"/>
        <v>0.15</v>
      </c>
      <c r="V16" s="2">
        <v>7</v>
      </c>
    </row>
    <row r="17" spans="1:22" ht="10.5">
      <c r="A17" s="1"/>
      <c r="B17" s="1" t="s">
        <v>35</v>
      </c>
      <c r="C17" s="1">
        <v>154</v>
      </c>
      <c r="D17" s="1">
        <v>150</v>
      </c>
      <c r="E17" s="1">
        <v>7400</v>
      </c>
      <c r="F17" s="1">
        <v>8300</v>
      </c>
      <c r="G17" s="8">
        <v>0.12</v>
      </c>
      <c r="H17" s="30">
        <v>0.2</v>
      </c>
      <c r="I17" s="30">
        <v>0.12</v>
      </c>
      <c r="J17" s="8">
        <v>0.06</v>
      </c>
      <c r="K17" s="1">
        <v>30</v>
      </c>
      <c r="L17" s="1">
        <v>70</v>
      </c>
      <c r="N17" s="34">
        <f t="shared" si="4"/>
        <v>0.14397552168040373</v>
      </c>
      <c r="P17" s="27" t="str">
        <f t="shared" si="1"/>
        <v>SI</v>
      </c>
      <c r="Q17" s="27">
        <f t="shared" si="3"/>
        <v>70</v>
      </c>
      <c r="R17" s="27"/>
      <c r="S17" s="27"/>
      <c r="T17" s="8">
        <v>0.045</v>
      </c>
      <c r="U17" s="32">
        <f t="shared" si="2"/>
        <v>0.16</v>
      </c>
      <c r="V17" s="2">
        <v>2</v>
      </c>
    </row>
    <row r="18" spans="1:22" ht="10.5">
      <c r="A18" s="1"/>
      <c r="B18" s="1" t="s">
        <v>36</v>
      </c>
      <c r="C18" s="1">
        <v>158</v>
      </c>
      <c r="D18" s="1">
        <v>160</v>
      </c>
      <c r="E18" s="1">
        <v>7350</v>
      </c>
      <c r="F18" s="1">
        <v>7800</v>
      </c>
      <c r="G18" s="8">
        <v>0.2</v>
      </c>
      <c r="H18" s="30">
        <v>0.1</v>
      </c>
      <c r="I18" s="30">
        <v>0.2</v>
      </c>
      <c r="J18" s="8">
        <v>0.05</v>
      </c>
      <c r="K18" s="1">
        <v>90</v>
      </c>
      <c r="L18" s="1">
        <v>10</v>
      </c>
      <c r="N18" s="34">
        <f t="shared" si="4"/>
        <v>0.07506133362736733</v>
      </c>
      <c r="O18" s="2" t="s">
        <v>37</v>
      </c>
      <c r="P18" s="27" t="str">
        <f t="shared" si="1"/>
        <v>SI</v>
      </c>
      <c r="Q18" s="27">
        <f t="shared" si="3"/>
        <v>10</v>
      </c>
      <c r="R18" s="27"/>
      <c r="S18" s="27"/>
      <c r="T18" s="8">
        <v>0.045</v>
      </c>
      <c r="U18" s="32">
        <f t="shared" si="2"/>
        <v>0.17</v>
      </c>
      <c r="V18" s="2">
        <v>2</v>
      </c>
    </row>
    <row r="19" spans="1:20" ht="10.5">
      <c r="A19" s="1" t="s">
        <v>20</v>
      </c>
      <c r="B19" s="1" t="s">
        <v>38</v>
      </c>
      <c r="C19" s="1">
        <v>151</v>
      </c>
      <c r="D19" s="1">
        <v>143</v>
      </c>
      <c r="E19" s="1">
        <v>7500</v>
      </c>
      <c r="F19" s="1">
        <v>7935</v>
      </c>
      <c r="G19" s="8">
        <v>0.1</v>
      </c>
      <c r="H19" s="30">
        <v>0.25</v>
      </c>
      <c r="I19" s="30">
        <v>0.1</v>
      </c>
      <c r="J19" s="8">
        <v>0.045</v>
      </c>
      <c r="K19" s="1">
        <v>60</v>
      </c>
      <c r="L19" s="1">
        <v>40</v>
      </c>
      <c r="N19" s="34">
        <f t="shared" si="4"/>
        <v>0.09366816440168702</v>
      </c>
      <c r="P19" s="27" t="str">
        <f t="shared" si="1"/>
        <v>SI</v>
      </c>
      <c r="Q19" s="27">
        <f t="shared" si="3"/>
        <v>40</v>
      </c>
      <c r="R19" s="27"/>
      <c r="S19" s="27"/>
      <c r="T19" s="8">
        <v>0.05</v>
      </c>
    </row>
    <row r="20" spans="1:20" ht="10.5">
      <c r="A20" s="1" t="s">
        <v>20</v>
      </c>
      <c r="B20" s="1" t="s">
        <v>39</v>
      </c>
      <c r="C20" s="1">
        <v>158</v>
      </c>
      <c r="D20" s="1">
        <v>165</v>
      </c>
      <c r="E20" s="1">
        <v>7600</v>
      </c>
      <c r="F20" s="1">
        <v>8340</v>
      </c>
      <c r="G20" s="8">
        <v>0.15</v>
      </c>
      <c r="H20" s="30">
        <v>0.25</v>
      </c>
      <c r="I20" s="30">
        <v>0.15</v>
      </c>
      <c r="J20" s="8">
        <v>0.1</v>
      </c>
      <c r="K20" s="1">
        <v>20</v>
      </c>
      <c r="L20" s="1">
        <v>80</v>
      </c>
      <c r="N20" s="34">
        <f t="shared" si="4"/>
        <v>0.1494886567246465</v>
      </c>
      <c r="P20" s="27" t="str">
        <f t="shared" si="1"/>
        <v>SI</v>
      </c>
      <c r="Q20" s="27">
        <f t="shared" si="3"/>
        <v>80</v>
      </c>
      <c r="R20" s="27"/>
      <c r="S20" s="27"/>
      <c r="T20" s="8">
        <v>0.05</v>
      </c>
    </row>
    <row r="21" spans="1:20" ht="10.5">
      <c r="A21" s="1"/>
      <c r="B21" s="1" t="s">
        <v>40</v>
      </c>
      <c r="C21" s="1">
        <v>154</v>
      </c>
      <c r="D21" s="1">
        <v>152</v>
      </c>
      <c r="E21" s="1">
        <v>7600</v>
      </c>
      <c r="F21" s="1">
        <v>8706</v>
      </c>
      <c r="G21" s="8">
        <v>0.15</v>
      </c>
      <c r="H21" s="30">
        <v>0.4</v>
      </c>
      <c r="I21" s="30">
        <v>0.15</v>
      </c>
      <c r="J21" s="8">
        <v>0.1</v>
      </c>
      <c r="K21" s="1">
        <v>35</v>
      </c>
      <c r="L21" s="1">
        <v>65</v>
      </c>
      <c r="N21" s="34">
        <f t="shared" si="4"/>
        <v>0.1999338423794692</v>
      </c>
      <c r="O21" s="2" t="s">
        <v>37</v>
      </c>
      <c r="P21" s="27" t="str">
        <f t="shared" si="1"/>
        <v>SI</v>
      </c>
      <c r="Q21" s="27">
        <f t="shared" si="3"/>
        <v>65</v>
      </c>
      <c r="R21" s="27"/>
      <c r="S21" s="27"/>
      <c r="T21" s="8">
        <v>0.05</v>
      </c>
    </row>
    <row r="22" spans="1:20" ht="10.5">
      <c r="A22" s="1" t="s">
        <v>20</v>
      </c>
      <c r="B22" s="1" t="s">
        <v>41</v>
      </c>
      <c r="C22" s="1">
        <v>152.9</v>
      </c>
      <c r="D22" s="1">
        <v>152.37</v>
      </c>
      <c r="E22" s="1">
        <v>8000</v>
      </c>
      <c r="F22" s="1">
        <v>9000</v>
      </c>
      <c r="G22" s="8">
        <v>0.2</v>
      </c>
      <c r="H22" s="30">
        <v>0.25</v>
      </c>
      <c r="I22" s="30">
        <v>0.2</v>
      </c>
      <c r="J22" s="8">
        <v>0.15</v>
      </c>
      <c r="K22" s="1">
        <v>20</v>
      </c>
      <c r="L22" s="1">
        <v>80</v>
      </c>
      <c r="N22" s="34">
        <f t="shared" si="4"/>
        <v>0.24045538495465446</v>
      </c>
      <c r="P22" s="27" t="str">
        <f t="shared" si="1"/>
        <v>SI</v>
      </c>
      <c r="Q22" s="27">
        <f t="shared" si="3"/>
        <v>80</v>
      </c>
      <c r="R22" s="27"/>
      <c r="S22" s="27"/>
      <c r="T22" s="8">
        <v>0.05</v>
      </c>
    </row>
    <row r="23" spans="1:20" ht="10.5">
      <c r="A23" s="1"/>
      <c r="B23" s="1" t="s">
        <v>42</v>
      </c>
      <c r="C23" s="1">
        <v>154</v>
      </c>
      <c r="D23" s="1">
        <v>149</v>
      </c>
      <c r="E23" s="1">
        <v>7465</v>
      </c>
      <c r="F23" s="1">
        <v>8600</v>
      </c>
      <c r="G23" s="8">
        <v>0.18</v>
      </c>
      <c r="H23" s="30">
        <v>0.22</v>
      </c>
      <c r="I23" s="30">
        <v>0.18</v>
      </c>
      <c r="J23" s="8">
        <v>0.1</v>
      </c>
      <c r="K23" s="1">
        <v>30</v>
      </c>
      <c r="L23" s="1">
        <v>70</v>
      </c>
      <c r="N23" s="34">
        <f t="shared" si="4"/>
        <v>0.18532403451222534</v>
      </c>
      <c r="P23" s="27" t="str">
        <f t="shared" si="1"/>
        <v>SI</v>
      </c>
      <c r="Q23" s="27">
        <f t="shared" si="3"/>
        <v>70</v>
      </c>
      <c r="R23" s="27"/>
      <c r="S23" s="27"/>
      <c r="T23" s="8">
        <v>0.05</v>
      </c>
    </row>
    <row r="24" spans="1:20" ht="10.5">
      <c r="A24" s="1" t="s">
        <v>20</v>
      </c>
      <c r="B24" s="1" t="s">
        <v>43</v>
      </c>
      <c r="C24" s="1">
        <v>154.04</v>
      </c>
      <c r="D24" s="1">
        <v>152.3</v>
      </c>
      <c r="E24" s="1">
        <v>7450</v>
      </c>
      <c r="F24" s="1">
        <v>7620</v>
      </c>
      <c r="G24" s="8">
        <v>0.135</v>
      </c>
      <c r="H24" s="30">
        <v>0.22</v>
      </c>
      <c r="I24" s="30">
        <v>0.135</v>
      </c>
      <c r="J24" s="8">
        <v>0.085</v>
      </c>
      <c r="K24" s="1">
        <v>20</v>
      </c>
      <c r="L24" s="1">
        <v>80</v>
      </c>
      <c r="N24" s="34">
        <f t="shared" si="4"/>
        <v>0.050252225928274274</v>
      </c>
      <c r="P24" s="27" t="str">
        <f t="shared" si="1"/>
        <v>SI</v>
      </c>
      <c r="Q24" s="27">
        <f t="shared" si="3"/>
        <v>80</v>
      </c>
      <c r="R24" s="27"/>
      <c r="S24" s="27"/>
      <c r="T24" s="8">
        <v>0.05</v>
      </c>
    </row>
    <row r="25" spans="1:20" ht="10.5">
      <c r="A25" s="1"/>
      <c r="B25" s="1" t="s">
        <v>44</v>
      </c>
      <c r="C25" s="1"/>
      <c r="D25" s="1"/>
      <c r="E25" s="1"/>
      <c r="F25" s="1"/>
      <c r="G25" s="8"/>
      <c r="H25" s="30"/>
      <c r="I25" s="30"/>
      <c r="J25" s="8"/>
      <c r="K25" s="1"/>
      <c r="L25" s="1"/>
      <c r="N25" s="34"/>
      <c r="P25" s="27"/>
      <c r="Q25" s="27"/>
      <c r="R25" s="27"/>
      <c r="S25" s="27"/>
      <c r="T25" s="8">
        <v>0.05</v>
      </c>
    </row>
    <row r="26" spans="1:20" ht="10.5">
      <c r="A26" s="1"/>
      <c r="B26" s="1" t="s">
        <v>45</v>
      </c>
      <c r="C26" s="1">
        <v>153.5</v>
      </c>
      <c r="D26" s="1">
        <v>150.3</v>
      </c>
      <c r="E26" s="1">
        <v>7600</v>
      </c>
      <c r="F26" s="1">
        <v>8740</v>
      </c>
      <c r="G26" s="8">
        <v>0.25</v>
      </c>
      <c r="H26" s="30">
        <v>0.2</v>
      </c>
      <c r="I26" s="30">
        <v>0.25</v>
      </c>
      <c r="J26" s="8">
        <v>0.194</v>
      </c>
      <c r="K26" s="1">
        <v>60</v>
      </c>
      <c r="L26" s="1">
        <v>40</v>
      </c>
      <c r="N26" s="34">
        <f aca="true" t="shared" si="5" ref="N26:N57">F26/C$102-1</f>
        <v>0.20462000716707562</v>
      </c>
      <c r="P26" s="27" t="str">
        <f aca="true" t="shared" si="6" ref="P26:P57">IF(0.05+J26&lt;=G26,"SI",0)</f>
        <v>SI</v>
      </c>
      <c r="Q26" s="27">
        <f>L26</f>
        <v>40</v>
      </c>
      <c r="R26" s="27"/>
      <c r="S26" s="27"/>
      <c r="T26" s="8">
        <v>0.055</v>
      </c>
    </row>
    <row r="27" spans="1:20" ht="10.5">
      <c r="A27" s="1"/>
      <c r="B27" s="1" t="s">
        <v>46</v>
      </c>
      <c r="C27" s="1">
        <v>153.6</v>
      </c>
      <c r="D27" s="1">
        <v>151</v>
      </c>
      <c r="E27" s="1">
        <v>7280</v>
      </c>
      <c r="F27" s="1">
        <v>7500</v>
      </c>
      <c r="G27" s="8">
        <v>0.12</v>
      </c>
      <c r="H27" s="30">
        <v>0.3</v>
      </c>
      <c r="I27" s="30">
        <v>0.12</v>
      </c>
      <c r="J27" s="8">
        <v>0.08</v>
      </c>
      <c r="K27" s="1">
        <v>40</v>
      </c>
      <c r="L27" s="1">
        <v>60</v>
      </c>
      <c r="N27" s="34">
        <f t="shared" si="5"/>
        <v>0.033712820795545495</v>
      </c>
      <c r="P27" s="27">
        <f t="shared" si="6"/>
        <v>0</v>
      </c>
      <c r="Q27" s="27"/>
      <c r="R27" s="27">
        <f>L27</f>
        <v>60</v>
      </c>
      <c r="S27" s="27"/>
      <c r="T27" s="8">
        <v>0.055</v>
      </c>
    </row>
    <row r="28" spans="1:20" ht="10.5">
      <c r="A28" s="1"/>
      <c r="B28" s="1" t="s">
        <v>47</v>
      </c>
      <c r="C28" s="1">
        <v>152</v>
      </c>
      <c r="D28" s="1">
        <v>147</v>
      </c>
      <c r="E28" s="1">
        <v>7500</v>
      </c>
      <c r="F28" s="1">
        <v>7625</v>
      </c>
      <c r="G28" s="8">
        <v>0.44</v>
      </c>
      <c r="H28" s="30">
        <v>0.3</v>
      </c>
      <c r="I28" s="30">
        <v>0.44</v>
      </c>
      <c r="J28" s="8">
        <v>0.02</v>
      </c>
      <c r="K28" s="1">
        <v>50</v>
      </c>
      <c r="L28" s="1">
        <v>50</v>
      </c>
      <c r="N28" s="34">
        <f t="shared" si="5"/>
        <v>0.05094136780880443</v>
      </c>
      <c r="O28" s="2" t="s">
        <v>48</v>
      </c>
      <c r="P28" s="27" t="str">
        <f t="shared" si="6"/>
        <v>SI</v>
      </c>
      <c r="Q28" s="27">
        <f>L28</f>
        <v>50</v>
      </c>
      <c r="R28" s="27"/>
      <c r="S28" s="27"/>
      <c r="T28" s="8">
        <v>0.06</v>
      </c>
    </row>
    <row r="29" spans="1:20" ht="10.5">
      <c r="A29" s="1"/>
      <c r="B29" s="1" t="s">
        <v>49</v>
      </c>
      <c r="C29" s="1">
        <v>152</v>
      </c>
      <c r="D29" s="1">
        <v>155</v>
      </c>
      <c r="E29" s="1">
        <v>7400</v>
      </c>
      <c r="F29" s="1">
        <v>8100</v>
      </c>
      <c r="G29" s="8">
        <v>0.12</v>
      </c>
      <c r="H29" s="30">
        <v>0.3</v>
      </c>
      <c r="I29" s="30">
        <v>0.12</v>
      </c>
      <c r="J29" s="8">
        <v>0.07</v>
      </c>
      <c r="K29" s="1">
        <v>50</v>
      </c>
      <c r="L29" s="1">
        <v>50</v>
      </c>
      <c r="N29" s="34">
        <f t="shared" si="5"/>
        <v>0.11640984645918917</v>
      </c>
      <c r="P29" s="27" t="str">
        <f t="shared" si="6"/>
        <v>SI</v>
      </c>
      <c r="Q29" s="27">
        <f>L29</f>
        <v>50</v>
      </c>
      <c r="R29" s="27"/>
      <c r="S29" s="27"/>
      <c r="T29" s="8">
        <v>0.06</v>
      </c>
    </row>
    <row r="30" spans="1:20" ht="10.5">
      <c r="A30" s="1"/>
      <c r="B30" s="1" t="s">
        <v>50</v>
      </c>
      <c r="C30" s="1">
        <v>154</v>
      </c>
      <c r="D30" s="1">
        <v>160</v>
      </c>
      <c r="E30" s="1">
        <v>7523</v>
      </c>
      <c r="F30" s="1">
        <v>8000</v>
      </c>
      <c r="G30" s="8">
        <v>0.17</v>
      </c>
      <c r="H30" s="30">
        <v>0.28</v>
      </c>
      <c r="I30" s="30">
        <v>0.17</v>
      </c>
      <c r="J30" s="8">
        <v>0.15</v>
      </c>
      <c r="K30" s="1">
        <v>30</v>
      </c>
      <c r="L30" s="1">
        <v>70</v>
      </c>
      <c r="N30" s="34">
        <f t="shared" si="5"/>
        <v>0.10262700884858189</v>
      </c>
      <c r="P30" s="27">
        <f t="shared" si="6"/>
        <v>0</v>
      </c>
      <c r="Q30" s="27"/>
      <c r="R30" s="27">
        <f>L30</f>
        <v>70</v>
      </c>
      <c r="S30" s="27"/>
      <c r="T30" s="8">
        <v>0.06</v>
      </c>
    </row>
    <row r="31" spans="1:20" ht="10.5">
      <c r="A31" s="1"/>
      <c r="B31" s="1" t="s">
        <v>51</v>
      </c>
      <c r="C31" s="1">
        <v>155</v>
      </c>
      <c r="D31" s="1">
        <v>150</v>
      </c>
      <c r="E31" s="1">
        <v>7500</v>
      </c>
      <c r="F31" s="1">
        <v>8700</v>
      </c>
      <c r="G31" s="8">
        <v>0.2</v>
      </c>
      <c r="H31" s="30">
        <v>0.25</v>
      </c>
      <c r="I31" s="30">
        <v>0.2</v>
      </c>
      <c r="J31" s="8">
        <v>0.1</v>
      </c>
      <c r="K31" s="1">
        <v>30</v>
      </c>
      <c r="L31" s="1">
        <v>70</v>
      </c>
      <c r="N31" s="34">
        <f t="shared" si="5"/>
        <v>0.19910687212283262</v>
      </c>
      <c r="P31" s="27" t="str">
        <f t="shared" si="6"/>
        <v>SI</v>
      </c>
      <c r="Q31" s="27">
        <f>L31</f>
        <v>70</v>
      </c>
      <c r="R31" s="27"/>
      <c r="S31" s="27"/>
      <c r="T31" s="8">
        <v>0.06</v>
      </c>
    </row>
    <row r="32" spans="1:20" ht="10.5">
      <c r="A32" s="1" t="s">
        <v>20</v>
      </c>
      <c r="B32" s="1" t="s">
        <v>52</v>
      </c>
      <c r="C32" s="1">
        <v>154</v>
      </c>
      <c r="D32" s="1">
        <v>149</v>
      </c>
      <c r="E32" s="1">
        <v>7500</v>
      </c>
      <c r="F32" s="1">
        <v>8400</v>
      </c>
      <c r="G32" s="8">
        <v>0.15</v>
      </c>
      <c r="H32" s="30">
        <v>0.2</v>
      </c>
      <c r="I32" s="30">
        <v>0.15</v>
      </c>
      <c r="J32" s="8">
        <v>0.08</v>
      </c>
      <c r="K32" s="1">
        <v>40</v>
      </c>
      <c r="L32" s="1">
        <v>60</v>
      </c>
      <c r="N32" s="34">
        <f t="shared" si="5"/>
        <v>0.15775835929101079</v>
      </c>
      <c r="P32" s="27" t="str">
        <f t="shared" si="6"/>
        <v>SI</v>
      </c>
      <c r="Q32" s="27">
        <f>L32</f>
        <v>60</v>
      </c>
      <c r="R32" s="27"/>
      <c r="S32" s="27"/>
      <c r="T32" s="8">
        <v>0.06</v>
      </c>
    </row>
    <row r="33" spans="1:20" ht="10.5">
      <c r="A33" s="1"/>
      <c r="B33" s="1" t="s">
        <v>53</v>
      </c>
      <c r="C33" s="1">
        <v>155</v>
      </c>
      <c r="D33" s="1">
        <v>155</v>
      </c>
      <c r="E33" s="1">
        <v>7500</v>
      </c>
      <c r="F33" s="1">
        <v>8350</v>
      </c>
      <c r="G33" s="8">
        <v>0.2</v>
      </c>
      <c r="H33" s="30">
        <v>0.25</v>
      </c>
      <c r="I33" s="30">
        <v>0.2</v>
      </c>
      <c r="J33" s="8">
        <v>0.15</v>
      </c>
      <c r="K33" s="1">
        <v>50</v>
      </c>
      <c r="L33" s="1">
        <v>50</v>
      </c>
      <c r="N33" s="34">
        <f t="shared" si="5"/>
        <v>0.15086694048570726</v>
      </c>
      <c r="P33" s="27" t="str">
        <f t="shared" si="6"/>
        <v>SI</v>
      </c>
      <c r="Q33" s="27">
        <f>L33</f>
        <v>50</v>
      </c>
      <c r="R33" s="27"/>
      <c r="S33" s="27"/>
      <c r="T33" s="8">
        <v>0.06</v>
      </c>
    </row>
    <row r="34" spans="1:20" ht="10.5">
      <c r="A34" s="1" t="s">
        <v>20</v>
      </c>
      <c r="B34" s="1" t="s">
        <v>54</v>
      </c>
      <c r="C34" s="1">
        <v>156</v>
      </c>
      <c r="D34" s="1">
        <v>145</v>
      </c>
      <c r="E34" s="1">
        <v>7300</v>
      </c>
      <c r="F34" s="1">
        <v>7800</v>
      </c>
      <c r="G34" s="8">
        <v>0.15</v>
      </c>
      <c r="H34" s="30">
        <v>0.25</v>
      </c>
      <c r="I34" s="30">
        <v>0.15</v>
      </c>
      <c r="J34" s="8">
        <v>0.05</v>
      </c>
      <c r="K34" s="1">
        <v>30</v>
      </c>
      <c r="L34" s="1">
        <v>70</v>
      </c>
      <c r="N34" s="34">
        <f t="shared" si="5"/>
        <v>0.07506133362736733</v>
      </c>
      <c r="P34" s="27" t="str">
        <f t="shared" si="6"/>
        <v>SI</v>
      </c>
      <c r="Q34" s="27">
        <f>L34</f>
        <v>70</v>
      </c>
      <c r="R34" s="27"/>
      <c r="S34" s="27"/>
      <c r="T34" s="8">
        <v>0.06</v>
      </c>
    </row>
    <row r="35" spans="1:20" ht="10.5">
      <c r="A35" s="1"/>
      <c r="B35" s="1" t="s">
        <v>55</v>
      </c>
      <c r="C35" s="1">
        <v>154</v>
      </c>
      <c r="D35" s="1">
        <v>150</v>
      </c>
      <c r="E35" s="1">
        <v>7600</v>
      </c>
      <c r="F35" s="1">
        <v>7800</v>
      </c>
      <c r="G35" s="8">
        <v>0.1</v>
      </c>
      <c r="H35" s="30">
        <v>0.3</v>
      </c>
      <c r="I35" s="30">
        <v>0.1</v>
      </c>
      <c r="J35" s="8">
        <v>0.085</v>
      </c>
      <c r="K35" s="1">
        <v>80</v>
      </c>
      <c r="L35" s="1">
        <v>20</v>
      </c>
      <c r="N35" s="34">
        <f t="shared" si="5"/>
        <v>0.07506133362736733</v>
      </c>
      <c r="P35" s="27">
        <f t="shared" si="6"/>
        <v>0</v>
      </c>
      <c r="Q35" s="27"/>
      <c r="R35" s="27">
        <f>L35</f>
        <v>20</v>
      </c>
      <c r="S35" s="27"/>
      <c r="T35" s="8">
        <v>0.06</v>
      </c>
    </row>
    <row r="36" spans="1:20" ht="10.5">
      <c r="A36" s="1" t="s">
        <v>20</v>
      </c>
      <c r="B36" s="1" t="s">
        <v>56</v>
      </c>
      <c r="C36" s="1">
        <v>150</v>
      </c>
      <c r="D36" s="1">
        <v>158</v>
      </c>
      <c r="E36" s="1">
        <v>7400</v>
      </c>
      <c r="F36" s="1">
        <v>7800</v>
      </c>
      <c r="G36" s="8">
        <v>0.11</v>
      </c>
      <c r="H36" s="30">
        <v>0.18</v>
      </c>
      <c r="I36" s="30">
        <v>0.11</v>
      </c>
      <c r="J36" s="8">
        <v>0.05</v>
      </c>
      <c r="K36" s="1">
        <v>90</v>
      </c>
      <c r="L36" s="1">
        <v>10</v>
      </c>
      <c r="N36" s="34">
        <f t="shared" si="5"/>
        <v>0.07506133362736733</v>
      </c>
      <c r="P36" s="27" t="str">
        <f t="shared" si="6"/>
        <v>SI</v>
      </c>
      <c r="Q36" s="27">
        <f aca="true" t="shared" si="7" ref="Q36:Q41">L36</f>
        <v>10</v>
      </c>
      <c r="R36" s="27"/>
      <c r="S36" s="27"/>
      <c r="T36" s="8">
        <v>0.07</v>
      </c>
    </row>
    <row r="37" spans="1:20" ht="10.5">
      <c r="A37" s="1"/>
      <c r="B37" s="1" t="s">
        <v>57</v>
      </c>
      <c r="C37" s="1">
        <v>156</v>
      </c>
      <c r="D37" s="1">
        <v>150</v>
      </c>
      <c r="E37" s="1">
        <v>7650</v>
      </c>
      <c r="F37" s="1">
        <v>8400</v>
      </c>
      <c r="G37" s="8">
        <v>0.27</v>
      </c>
      <c r="H37" s="30">
        <v>0.25</v>
      </c>
      <c r="I37" s="30">
        <v>0.27</v>
      </c>
      <c r="J37" s="8">
        <v>0.1</v>
      </c>
      <c r="K37" s="1">
        <v>10</v>
      </c>
      <c r="L37" s="1">
        <v>90</v>
      </c>
      <c r="N37" s="34">
        <f t="shared" si="5"/>
        <v>0.15775835929101079</v>
      </c>
      <c r="P37" s="27" t="str">
        <f t="shared" si="6"/>
        <v>SI</v>
      </c>
      <c r="Q37" s="27">
        <f t="shared" si="7"/>
        <v>90</v>
      </c>
      <c r="R37" s="27"/>
      <c r="S37" s="27"/>
      <c r="T37" s="8">
        <v>0.07</v>
      </c>
    </row>
    <row r="38" spans="1:20" ht="10.5">
      <c r="A38" s="1"/>
      <c r="B38" s="1" t="s">
        <v>58</v>
      </c>
      <c r="C38" s="1">
        <v>154.6</v>
      </c>
      <c r="D38" s="1">
        <v>150</v>
      </c>
      <c r="E38" s="1">
        <v>7517</v>
      </c>
      <c r="F38" s="1">
        <v>8706</v>
      </c>
      <c r="G38" s="8">
        <v>0.2</v>
      </c>
      <c r="H38" s="30">
        <v>0.24</v>
      </c>
      <c r="I38" s="30">
        <v>0.2</v>
      </c>
      <c r="J38" s="8">
        <v>0.1</v>
      </c>
      <c r="K38" s="1">
        <v>20</v>
      </c>
      <c r="L38" s="1">
        <v>80</v>
      </c>
      <c r="N38" s="34">
        <f t="shared" si="5"/>
        <v>0.1999338423794692</v>
      </c>
      <c r="P38" s="27" t="str">
        <f t="shared" si="6"/>
        <v>SI</v>
      </c>
      <c r="Q38" s="27">
        <f t="shared" si="7"/>
        <v>80</v>
      </c>
      <c r="R38" s="27"/>
      <c r="S38" s="27"/>
      <c r="T38" s="8">
        <v>0.07</v>
      </c>
    </row>
    <row r="39" spans="1:20" ht="10.5">
      <c r="A39" s="1"/>
      <c r="B39" s="1" t="s">
        <v>59</v>
      </c>
      <c r="C39" s="1">
        <v>150</v>
      </c>
      <c r="D39" s="1">
        <v>140</v>
      </c>
      <c r="E39" s="1">
        <v>7400</v>
      </c>
      <c r="F39" s="1">
        <v>9000</v>
      </c>
      <c r="G39" s="8">
        <v>0.2</v>
      </c>
      <c r="H39" s="30">
        <v>0.25</v>
      </c>
      <c r="I39" s="30">
        <v>0.2</v>
      </c>
      <c r="J39" s="8">
        <v>0.08</v>
      </c>
      <c r="K39" s="1">
        <v>10</v>
      </c>
      <c r="L39" s="1">
        <v>90</v>
      </c>
      <c r="N39" s="34">
        <f t="shared" si="5"/>
        <v>0.24045538495465446</v>
      </c>
      <c r="P39" s="27" t="str">
        <f t="shared" si="6"/>
        <v>SI</v>
      </c>
      <c r="Q39" s="27">
        <f t="shared" si="7"/>
        <v>90</v>
      </c>
      <c r="R39" s="27"/>
      <c r="S39" s="27"/>
      <c r="T39" s="8">
        <v>0.07</v>
      </c>
    </row>
    <row r="40" spans="1:20" ht="10.5">
      <c r="A40" s="1"/>
      <c r="B40" s="1" t="s">
        <v>60</v>
      </c>
      <c r="C40" s="1">
        <v>155</v>
      </c>
      <c r="D40" s="1">
        <v>130</v>
      </c>
      <c r="E40" s="1">
        <v>7400</v>
      </c>
      <c r="F40" s="1">
        <v>8000</v>
      </c>
      <c r="G40" s="8">
        <v>0.14</v>
      </c>
      <c r="H40" s="30">
        <v>0.15</v>
      </c>
      <c r="I40" s="30">
        <v>0.14</v>
      </c>
      <c r="J40" s="8">
        <v>0.08</v>
      </c>
      <c r="K40" s="1">
        <v>10</v>
      </c>
      <c r="L40" s="1">
        <v>90</v>
      </c>
      <c r="N40" s="34">
        <f t="shared" si="5"/>
        <v>0.10262700884858189</v>
      </c>
      <c r="P40" s="27" t="str">
        <f t="shared" si="6"/>
        <v>SI</v>
      </c>
      <c r="Q40" s="27">
        <f t="shared" si="7"/>
        <v>90</v>
      </c>
      <c r="R40" s="27"/>
      <c r="S40" s="27"/>
      <c r="T40" s="8">
        <v>0.07</v>
      </c>
    </row>
    <row r="41" spans="1:20" ht="10.5">
      <c r="A41" s="1"/>
      <c r="B41" s="1" t="s">
        <v>61</v>
      </c>
      <c r="C41" s="1">
        <v>152</v>
      </c>
      <c r="D41" s="1">
        <v>155</v>
      </c>
      <c r="E41" s="1">
        <v>7375</v>
      </c>
      <c r="F41" s="1">
        <v>8700</v>
      </c>
      <c r="G41" s="8">
        <v>0.2</v>
      </c>
      <c r="H41" s="30">
        <v>0.3</v>
      </c>
      <c r="I41" s="30">
        <v>0.2</v>
      </c>
      <c r="J41" s="8">
        <v>0.15</v>
      </c>
      <c r="K41" s="1">
        <v>30</v>
      </c>
      <c r="L41" s="1">
        <v>70</v>
      </c>
      <c r="N41" s="34">
        <f t="shared" si="5"/>
        <v>0.19910687212283262</v>
      </c>
      <c r="P41" s="27" t="str">
        <f t="shared" si="6"/>
        <v>SI</v>
      </c>
      <c r="Q41" s="27">
        <f t="shared" si="7"/>
        <v>70</v>
      </c>
      <c r="R41" s="27"/>
      <c r="S41" s="27"/>
      <c r="T41" s="8">
        <v>0.075</v>
      </c>
    </row>
    <row r="42" spans="1:20" ht="10.5">
      <c r="A42" s="1" t="s">
        <v>20</v>
      </c>
      <c r="B42" s="1" t="s">
        <v>62</v>
      </c>
      <c r="C42" s="1">
        <v>155</v>
      </c>
      <c r="D42" s="1">
        <v>145</v>
      </c>
      <c r="E42" s="1">
        <v>7300</v>
      </c>
      <c r="F42" s="1">
        <v>8000</v>
      </c>
      <c r="G42" s="8">
        <v>0.1</v>
      </c>
      <c r="H42" s="30">
        <v>0.35</v>
      </c>
      <c r="I42" s="30">
        <v>0.1</v>
      </c>
      <c r="J42" s="8">
        <v>0.07</v>
      </c>
      <c r="K42" s="1">
        <v>40</v>
      </c>
      <c r="L42" s="1">
        <v>60</v>
      </c>
      <c r="N42" s="34">
        <f t="shared" si="5"/>
        <v>0.10262700884858189</v>
      </c>
      <c r="P42" s="27">
        <f t="shared" si="6"/>
        <v>0</v>
      </c>
      <c r="Q42" s="27"/>
      <c r="R42" s="27">
        <f>L42</f>
        <v>60</v>
      </c>
      <c r="S42" s="27"/>
      <c r="T42" s="8">
        <v>0.08</v>
      </c>
    </row>
    <row r="43" spans="1:20" ht="10.5">
      <c r="A43" s="1"/>
      <c r="B43" s="1" t="s">
        <v>63</v>
      </c>
      <c r="C43" s="1">
        <v>170</v>
      </c>
      <c r="D43" s="1">
        <v>160</v>
      </c>
      <c r="E43" s="1">
        <v>7350</v>
      </c>
      <c r="F43" s="1">
        <v>8700</v>
      </c>
      <c r="G43" s="8">
        <v>0.2</v>
      </c>
      <c r="H43" s="30">
        <v>0.15</v>
      </c>
      <c r="I43" s="30">
        <v>0.2</v>
      </c>
      <c r="J43" s="8">
        <v>0.08</v>
      </c>
      <c r="K43" s="1">
        <v>40</v>
      </c>
      <c r="L43" s="1">
        <v>60</v>
      </c>
      <c r="N43" s="34">
        <f t="shared" si="5"/>
        <v>0.19910687212283262</v>
      </c>
      <c r="P43" s="27" t="str">
        <f t="shared" si="6"/>
        <v>SI</v>
      </c>
      <c r="Q43" s="27">
        <f>L43</f>
        <v>60</v>
      </c>
      <c r="R43" s="27"/>
      <c r="S43" s="27"/>
      <c r="T43" s="8">
        <v>0.08</v>
      </c>
    </row>
    <row r="44" spans="1:20" ht="10.5">
      <c r="A44" s="1"/>
      <c r="B44" s="1" t="s">
        <v>64</v>
      </c>
      <c r="C44" s="1">
        <v>153</v>
      </c>
      <c r="D44" s="1">
        <v>155</v>
      </c>
      <c r="E44" s="1">
        <v>7400</v>
      </c>
      <c r="F44" s="1">
        <v>7000</v>
      </c>
      <c r="G44" s="8">
        <v>0.134</v>
      </c>
      <c r="H44" s="30">
        <v>0.25</v>
      </c>
      <c r="I44" s="30">
        <v>0.134</v>
      </c>
      <c r="J44" s="8">
        <v>0.08</v>
      </c>
      <c r="K44" s="1">
        <v>55</v>
      </c>
      <c r="L44" s="1">
        <v>45</v>
      </c>
      <c r="N44" s="34">
        <f t="shared" si="5"/>
        <v>-0.0352013672574909</v>
      </c>
      <c r="P44" s="27" t="str">
        <f t="shared" si="6"/>
        <v>SI</v>
      </c>
      <c r="Q44" s="27">
        <f>L44</f>
        <v>45</v>
      </c>
      <c r="R44" s="27"/>
      <c r="S44" s="27"/>
      <c r="T44" s="8">
        <v>0.08</v>
      </c>
    </row>
    <row r="45" spans="1:20" ht="10.5">
      <c r="A45" s="1"/>
      <c r="B45" s="1" t="s">
        <v>65</v>
      </c>
      <c r="C45" s="1">
        <v>154</v>
      </c>
      <c r="D45" s="1">
        <v>165</v>
      </c>
      <c r="E45" s="1">
        <v>7400</v>
      </c>
      <c r="F45" s="1">
        <v>7600</v>
      </c>
      <c r="G45" s="8">
        <v>0.04</v>
      </c>
      <c r="H45" s="30">
        <v>0.02</v>
      </c>
      <c r="I45" s="30">
        <v>0.04</v>
      </c>
      <c r="J45" s="8">
        <v>0.06</v>
      </c>
      <c r="K45" s="1">
        <v>40</v>
      </c>
      <c r="L45" s="1">
        <v>60</v>
      </c>
      <c r="N45" s="34">
        <f t="shared" si="5"/>
        <v>0.047495658406152774</v>
      </c>
      <c r="P45" s="27">
        <f t="shared" si="6"/>
        <v>0</v>
      </c>
      <c r="Q45" s="27"/>
      <c r="R45" s="27">
        <f>L45</f>
        <v>60</v>
      </c>
      <c r="S45" s="27"/>
      <c r="T45" s="8">
        <v>0.08</v>
      </c>
    </row>
    <row r="46" spans="1:20" ht="10.5">
      <c r="A46" s="1"/>
      <c r="B46" s="1" t="s">
        <v>66</v>
      </c>
      <c r="C46" s="1">
        <v>150</v>
      </c>
      <c r="D46" s="1">
        <v>160</v>
      </c>
      <c r="E46" s="1">
        <v>7300</v>
      </c>
      <c r="F46" s="1">
        <v>7900</v>
      </c>
      <c r="G46" s="8">
        <v>0.2</v>
      </c>
      <c r="H46" s="30">
        <v>0.1</v>
      </c>
      <c r="I46" s="30">
        <v>0.2</v>
      </c>
      <c r="J46" s="8">
        <v>0.12</v>
      </c>
      <c r="K46" s="1">
        <v>20</v>
      </c>
      <c r="L46" s="1">
        <v>80</v>
      </c>
      <c r="N46" s="34">
        <f t="shared" si="5"/>
        <v>0.08884417123797461</v>
      </c>
      <c r="P46" s="27" t="str">
        <f t="shared" si="6"/>
        <v>SI</v>
      </c>
      <c r="Q46" s="27">
        <f>L46</f>
        <v>80</v>
      </c>
      <c r="R46" s="27"/>
      <c r="S46" s="27"/>
      <c r="T46" s="8">
        <v>0.08</v>
      </c>
    </row>
    <row r="47" spans="1:20" ht="10.5">
      <c r="A47" s="1"/>
      <c r="B47" s="1" t="s">
        <v>67</v>
      </c>
      <c r="C47" s="1">
        <v>154</v>
      </c>
      <c r="D47" s="1">
        <v>140</v>
      </c>
      <c r="E47" s="1">
        <v>7400</v>
      </c>
      <c r="F47" s="1">
        <v>8343.75</v>
      </c>
      <c r="G47" s="8">
        <v>0.15</v>
      </c>
      <c r="H47" s="30">
        <v>0.2</v>
      </c>
      <c r="I47" s="30">
        <v>0.15</v>
      </c>
      <c r="J47" s="8">
        <v>0.05</v>
      </c>
      <c r="K47" s="1">
        <v>50</v>
      </c>
      <c r="L47" s="1">
        <v>50</v>
      </c>
      <c r="N47" s="34">
        <f t="shared" si="5"/>
        <v>0.1500055131350444</v>
      </c>
      <c r="P47" s="27" t="str">
        <f t="shared" si="6"/>
        <v>SI</v>
      </c>
      <c r="Q47" s="27">
        <f>L47</f>
        <v>50</v>
      </c>
      <c r="R47" s="27"/>
      <c r="S47" s="27"/>
      <c r="T47" s="8">
        <v>0.08</v>
      </c>
    </row>
    <row r="48" spans="1:20" ht="10.5">
      <c r="A48" s="1"/>
      <c r="B48" s="1" t="s">
        <v>68</v>
      </c>
      <c r="C48" s="1">
        <v>154.59</v>
      </c>
      <c r="D48" s="1">
        <v>149.98</v>
      </c>
      <c r="E48" s="1">
        <v>7450</v>
      </c>
      <c r="F48" s="1">
        <v>8195</v>
      </c>
      <c r="G48" s="8">
        <v>0.1</v>
      </c>
      <c r="H48" s="30">
        <v>0.29</v>
      </c>
      <c r="I48" s="30">
        <v>0.1</v>
      </c>
      <c r="J48" s="8">
        <v>0.07</v>
      </c>
      <c r="K48" s="1">
        <v>100</v>
      </c>
      <c r="L48" s="1">
        <v>0</v>
      </c>
      <c r="N48" s="34">
        <f t="shared" si="5"/>
        <v>0.12950354218926607</v>
      </c>
      <c r="P48" s="27">
        <f t="shared" si="6"/>
        <v>0</v>
      </c>
      <c r="Q48" s="27"/>
      <c r="R48" s="27">
        <f>L48</f>
        <v>0</v>
      </c>
      <c r="S48" s="27"/>
      <c r="T48" s="8">
        <v>0.08</v>
      </c>
    </row>
    <row r="49" spans="1:20" ht="10.5">
      <c r="A49" s="1"/>
      <c r="B49" s="1" t="s">
        <v>69</v>
      </c>
      <c r="C49" s="1">
        <v>155.2</v>
      </c>
      <c r="D49" s="1">
        <v>149</v>
      </c>
      <c r="E49" s="1">
        <v>7513</v>
      </c>
      <c r="F49" s="1">
        <v>7835</v>
      </c>
      <c r="G49" s="8">
        <v>0.08</v>
      </c>
      <c r="H49" s="30">
        <v>0.25</v>
      </c>
      <c r="I49" s="30">
        <v>0.08</v>
      </c>
      <c r="J49" s="8">
        <v>0.035</v>
      </c>
      <c r="K49" s="1">
        <v>40</v>
      </c>
      <c r="L49" s="1">
        <v>60</v>
      </c>
      <c r="N49" s="34">
        <f t="shared" si="5"/>
        <v>0.07988532679107974</v>
      </c>
      <c r="P49" s="27">
        <f t="shared" si="6"/>
        <v>0</v>
      </c>
      <c r="Q49" s="27"/>
      <c r="R49" s="27">
        <f>L49</f>
        <v>60</v>
      </c>
      <c r="S49" s="27"/>
      <c r="T49" s="8">
        <v>0.08</v>
      </c>
    </row>
    <row r="50" spans="1:20" ht="10.5">
      <c r="A50" s="1"/>
      <c r="B50" s="1" t="s">
        <v>70</v>
      </c>
      <c r="C50" s="1">
        <v>155</v>
      </c>
      <c r="D50" s="1">
        <v>170</v>
      </c>
      <c r="E50" s="1">
        <v>7550</v>
      </c>
      <c r="F50" s="1">
        <v>7900</v>
      </c>
      <c r="G50" s="8">
        <v>0.25</v>
      </c>
      <c r="H50" s="30">
        <v>0.18</v>
      </c>
      <c r="I50" s="30">
        <v>0.25</v>
      </c>
      <c r="J50" s="8">
        <v>0.1</v>
      </c>
      <c r="K50" s="1">
        <v>25</v>
      </c>
      <c r="L50" s="1">
        <v>75</v>
      </c>
      <c r="N50" s="34">
        <f t="shared" si="5"/>
        <v>0.08884417123797461</v>
      </c>
      <c r="P50" s="27" t="str">
        <f t="shared" si="6"/>
        <v>SI</v>
      </c>
      <c r="Q50" s="27">
        <f>L50</f>
        <v>75</v>
      </c>
      <c r="R50" s="27"/>
      <c r="S50" s="27"/>
      <c r="T50" s="8">
        <v>0.08</v>
      </c>
    </row>
    <row r="51" spans="1:20" ht="10.5">
      <c r="A51" s="1" t="s">
        <v>20</v>
      </c>
      <c r="B51" s="1" t="s">
        <v>71</v>
      </c>
      <c r="C51" s="1">
        <v>160</v>
      </c>
      <c r="D51" s="1">
        <v>170</v>
      </c>
      <c r="E51" s="1">
        <v>7400</v>
      </c>
      <c r="F51" s="1">
        <v>6200</v>
      </c>
      <c r="G51" s="8">
        <v>-0.15</v>
      </c>
      <c r="H51" s="30">
        <v>0.3</v>
      </c>
      <c r="I51" s="30">
        <v>-0.15</v>
      </c>
      <c r="J51" s="8">
        <v>0.25</v>
      </c>
      <c r="K51" s="1">
        <v>100</v>
      </c>
      <c r="L51" s="1">
        <v>0</v>
      </c>
      <c r="N51" s="34">
        <f t="shared" si="5"/>
        <v>-0.14546406814234913</v>
      </c>
      <c r="P51" s="27">
        <f t="shared" si="6"/>
        <v>0</v>
      </c>
      <c r="Q51" s="27"/>
      <c r="R51" s="27">
        <f>L51</f>
        <v>0</v>
      </c>
      <c r="S51" s="27"/>
      <c r="T51" s="8">
        <v>0.08</v>
      </c>
    </row>
    <row r="52" spans="1:20" ht="10.5">
      <c r="A52" s="1"/>
      <c r="B52" s="1" t="s">
        <v>72</v>
      </c>
      <c r="C52" s="1">
        <v>151.47</v>
      </c>
      <c r="D52" s="1">
        <v>149.8</v>
      </c>
      <c r="E52" s="1">
        <v>7500</v>
      </c>
      <c r="F52" s="1">
        <v>8000</v>
      </c>
      <c r="G52" s="8">
        <v>0.1</v>
      </c>
      <c r="H52" s="30">
        <v>0.2</v>
      </c>
      <c r="I52" s="30">
        <v>0.1</v>
      </c>
      <c r="J52" s="8">
        <v>0.05</v>
      </c>
      <c r="K52" s="1">
        <v>25</v>
      </c>
      <c r="L52" s="1">
        <v>75</v>
      </c>
      <c r="N52" s="34">
        <f t="shared" si="5"/>
        <v>0.10262700884858189</v>
      </c>
      <c r="P52" s="27" t="str">
        <f t="shared" si="6"/>
        <v>SI</v>
      </c>
      <c r="Q52" s="27">
        <f>L52</f>
        <v>75</v>
      </c>
      <c r="R52" s="27"/>
      <c r="S52" s="27"/>
      <c r="T52" s="8">
        <v>0.084</v>
      </c>
    </row>
    <row r="53" spans="1:20" ht="10.5">
      <c r="A53" s="1"/>
      <c r="B53" s="1" t="s">
        <v>73</v>
      </c>
      <c r="C53" s="1">
        <v>151</v>
      </c>
      <c r="D53" s="1">
        <v>144</v>
      </c>
      <c r="E53" s="1">
        <v>7400</v>
      </c>
      <c r="F53" s="1">
        <v>6900</v>
      </c>
      <c r="G53" s="8">
        <v>-0.05</v>
      </c>
      <c r="H53" s="30">
        <v>0.3</v>
      </c>
      <c r="I53" s="30">
        <v>-0.05</v>
      </c>
      <c r="J53" s="8">
        <v>0.15</v>
      </c>
      <c r="K53" s="1">
        <v>100</v>
      </c>
      <c r="L53" s="1">
        <v>0</v>
      </c>
      <c r="N53" s="34">
        <f t="shared" si="5"/>
        <v>-0.04898420486809818</v>
      </c>
      <c r="P53" s="27">
        <f t="shared" si="6"/>
        <v>0</v>
      </c>
      <c r="Q53" s="27"/>
      <c r="R53" s="27">
        <f>L53</f>
        <v>0</v>
      </c>
      <c r="S53" s="27"/>
      <c r="T53" s="8">
        <v>0.085</v>
      </c>
    </row>
    <row r="54" spans="1:20" ht="10.5">
      <c r="A54" s="1"/>
      <c r="B54" s="1" t="s">
        <v>74</v>
      </c>
      <c r="C54" s="1">
        <v>151</v>
      </c>
      <c r="D54" s="1">
        <v>151</v>
      </c>
      <c r="E54" s="1">
        <v>7285</v>
      </c>
      <c r="F54" s="1">
        <v>8343</v>
      </c>
      <c r="G54" s="8">
        <v>0.15</v>
      </c>
      <c r="H54" s="30">
        <v>0.25</v>
      </c>
      <c r="I54" s="30">
        <v>0.15</v>
      </c>
      <c r="J54" s="8">
        <v>0.09</v>
      </c>
      <c r="K54" s="1">
        <v>70</v>
      </c>
      <c r="L54" s="1">
        <v>30</v>
      </c>
      <c r="N54" s="34">
        <f t="shared" si="5"/>
        <v>0.1499021418529647</v>
      </c>
      <c r="P54" s="27" t="str">
        <f t="shared" si="6"/>
        <v>SI</v>
      </c>
      <c r="Q54" s="27">
        <f aca="true" t="shared" si="8" ref="Q54:Q64">L54</f>
        <v>30</v>
      </c>
      <c r="R54" s="27"/>
      <c r="S54" s="27"/>
      <c r="T54" s="8">
        <v>0.085</v>
      </c>
    </row>
    <row r="55" spans="1:20" ht="10.5">
      <c r="A55" s="1"/>
      <c r="B55" s="1" t="s">
        <v>75</v>
      </c>
      <c r="C55" s="1">
        <v>150</v>
      </c>
      <c r="D55" s="1">
        <v>146</v>
      </c>
      <c r="E55" s="1">
        <v>7600</v>
      </c>
      <c r="F55" s="1">
        <v>7900</v>
      </c>
      <c r="G55" s="8">
        <v>0.2</v>
      </c>
      <c r="H55" s="30">
        <v>0.2</v>
      </c>
      <c r="I55" s="30">
        <v>0.2</v>
      </c>
      <c r="J55" s="8">
        <v>0.08</v>
      </c>
      <c r="K55" s="1">
        <v>0</v>
      </c>
      <c r="L55" s="1">
        <v>100</v>
      </c>
      <c r="N55" s="34">
        <f t="shared" si="5"/>
        <v>0.08884417123797461</v>
      </c>
      <c r="P55" s="27" t="str">
        <f t="shared" si="6"/>
        <v>SI</v>
      </c>
      <c r="Q55" s="27">
        <f t="shared" si="8"/>
        <v>100</v>
      </c>
      <c r="R55" s="27"/>
      <c r="S55" s="27"/>
      <c r="T55" s="8">
        <v>0.09</v>
      </c>
    </row>
    <row r="56" spans="1:20" ht="10.5">
      <c r="A56" s="1" t="s">
        <v>20</v>
      </c>
      <c r="B56" s="1" t="s">
        <v>76</v>
      </c>
      <c r="C56" s="1">
        <v>154</v>
      </c>
      <c r="D56" s="1">
        <v>152</v>
      </c>
      <c r="E56" s="1">
        <v>7400</v>
      </c>
      <c r="F56" s="1">
        <v>7900</v>
      </c>
      <c r="G56" s="8">
        <v>0.12</v>
      </c>
      <c r="H56" s="30">
        <v>0.2</v>
      </c>
      <c r="I56" s="30">
        <v>0.12</v>
      </c>
      <c r="J56" s="8">
        <v>0.025</v>
      </c>
      <c r="K56" s="1">
        <v>0</v>
      </c>
      <c r="L56" s="1">
        <v>100</v>
      </c>
      <c r="N56" s="34">
        <f t="shared" si="5"/>
        <v>0.08884417123797461</v>
      </c>
      <c r="P56" s="27" t="str">
        <f t="shared" si="6"/>
        <v>SI</v>
      </c>
      <c r="Q56" s="27">
        <f t="shared" si="8"/>
        <v>100</v>
      </c>
      <c r="R56" s="27"/>
      <c r="S56" s="27"/>
      <c r="T56" s="8">
        <v>0.09</v>
      </c>
    </row>
    <row r="57" spans="1:20" ht="10.5">
      <c r="A57" s="1" t="s">
        <v>20</v>
      </c>
      <c r="B57" s="1" t="s">
        <v>77</v>
      </c>
      <c r="C57" s="1">
        <v>150</v>
      </c>
      <c r="D57" s="1">
        <v>135</v>
      </c>
      <c r="E57" s="1">
        <v>7595</v>
      </c>
      <c r="F57" s="1">
        <v>7000</v>
      </c>
      <c r="G57" s="8">
        <v>0.1</v>
      </c>
      <c r="H57" s="30">
        <v>0.3</v>
      </c>
      <c r="I57" s="30">
        <v>0.1</v>
      </c>
      <c r="J57" s="8">
        <v>0.04</v>
      </c>
      <c r="K57" s="1">
        <v>30</v>
      </c>
      <c r="L57" s="1">
        <v>70</v>
      </c>
      <c r="N57" s="34">
        <f t="shared" si="5"/>
        <v>-0.0352013672574909</v>
      </c>
      <c r="P57" s="27" t="str">
        <f t="shared" si="6"/>
        <v>SI</v>
      </c>
      <c r="Q57" s="27">
        <f t="shared" si="8"/>
        <v>70</v>
      </c>
      <c r="R57" s="27"/>
      <c r="S57" s="27"/>
      <c r="T57" s="8">
        <v>0.09</v>
      </c>
    </row>
    <row r="58" spans="1:20" ht="10.5">
      <c r="A58" s="1"/>
      <c r="B58" s="1" t="s">
        <v>78</v>
      </c>
      <c r="C58" s="1">
        <v>160</v>
      </c>
      <c r="D58" s="1">
        <v>145</v>
      </c>
      <c r="E58" s="1">
        <v>7460</v>
      </c>
      <c r="F58" s="1">
        <v>7700</v>
      </c>
      <c r="G58" s="8">
        <v>0.4</v>
      </c>
      <c r="H58" s="30">
        <v>0.25</v>
      </c>
      <c r="I58" s="30">
        <v>0.4</v>
      </c>
      <c r="J58" s="8">
        <v>0.02</v>
      </c>
      <c r="K58" s="1">
        <v>0</v>
      </c>
      <c r="L58" s="1">
        <v>100</v>
      </c>
      <c r="N58" s="34">
        <f aca="true" t="shared" si="9" ref="N58:N90">F58/C$102-1</f>
        <v>0.06127849601676005</v>
      </c>
      <c r="O58" s="2" t="s">
        <v>37</v>
      </c>
      <c r="P58" s="27" t="str">
        <f aca="true" t="shared" si="10" ref="P58:P90">IF(0.05+J58&lt;=G58,"SI",0)</f>
        <v>SI</v>
      </c>
      <c r="Q58" s="27">
        <f t="shared" si="8"/>
        <v>100</v>
      </c>
      <c r="R58" s="27"/>
      <c r="S58" s="27"/>
      <c r="T58" s="8">
        <v>0.095</v>
      </c>
    </row>
    <row r="59" spans="1:20" ht="10.5">
      <c r="A59" s="1"/>
      <c r="B59" s="1" t="s">
        <v>79</v>
      </c>
      <c r="C59" s="1">
        <v>151.47</v>
      </c>
      <c r="D59" s="1">
        <v>149.81</v>
      </c>
      <c r="E59" s="1">
        <v>7500</v>
      </c>
      <c r="F59" s="1">
        <v>8000</v>
      </c>
      <c r="G59" s="8">
        <v>0.3</v>
      </c>
      <c r="H59" s="30">
        <v>0.2</v>
      </c>
      <c r="I59" s="30">
        <v>0.3</v>
      </c>
      <c r="J59" s="8">
        <v>0.05</v>
      </c>
      <c r="K59" s="1">
        <v>25</v>
      </c>
      <c r="L59" s="1">
        <v>75</v>
      </c>
      <c r="N59" s="34">
        <f t="shared" si="9"/>
        <v>0.10262700884858189</v>
      </c>
      <c r="O59" s="2" t="s">
        <v>37</v>
      </c>
      <c r="P59" s="27" t="str">
        <f t="shared" si="10"/>
        <v>SI</v>
      </c>
      <c r="Q59" s="27">
        <f t="shared" si="8"/>
        <v>75</v>
      </c>
      <c r="R59" s="27"/>
      <c r="S59" s="27"/>
      <c r="T59" s="8">
        <v>0.1</v>
      </c>
    </row>
    <row r="60" spans="1:20" ht="10.5">
      <c r="A60" s="1"/>
      <c r="B60" s="1" t="s">
        <v>80</v>
      </c>
      <c r="C60" s="1">
        <v>153</v>
      </c>
      <c r="D60" s="1">
        <v>148</v>
      </c>
      <c r="E60" s="1">
        <v>7442.5</v>
      </c>
      <c r="F60" s="1">
        <v>7620</v>
      </c>
      <c r="G60" s="8">
        <v>0.16</v>
      </c>
      <c r="H60" s="30">
        <v>0.3125</v>
      </c>
      <c r="I60" s="30">
        <v>0.16</v>
      </c>
      <c r="J60" s="8">
        <v>0.084</v>
      </c>
      <c r="K60" s="1">
        <v>30</v>
      </c>
      <c r="L60" s="1">
        <v>70</v>
      </c>
      <c r="N60" s="34">
        <f t="shared" si="9"/>
        <v>0.050252225928274274</v>
      </c>
      <c r="O60" s="2" t="s">
        <v>37</v>
      </c>
      <c r="P60" s="27" t="str">
        <f t="shared" si="10"/>
        <v>SI</v>
      </c>
      <c r="Q60" s="27">
        <f t="shared" si="8"/>
        <v>70</v>
      </c>
      <c r="R60" s="27"/>
      <c r="S60" s="27"/>
      <c r="T60" s="8">
        <v>0.1</v>
      </c>
    </row>
    <row r="61" spans="1:20" ht="10.5">
      <c r="A61" s="1"/>
      <c r="B61" s="1" t="s">
        <v>81</v>
      </c>
      <c r="C61" s="1">
        <v>158</v>
      </c>
      <c r="D61" s="1">
        <v>175</v>
      </c>
      <c r="E61" s="1">
        <v>7700</v>
      </c>
      <c r="F61" s="1">
        <v>9080</v>
      </c>
      <c r="G61" s="8">
        <v>0.25</v>
      </c>
      <c r="H61" s="30">
        <v>0.2</v>
      </c>
      <c r="I61" s="30">
        <v>0.25</v>
      </c>
      <c r="J61" s="8">
        <v>0.005</v>
      </c>
      <c r="K61" s="1">
        <v>20</v>
      </c>
      <c r="L61" s="1">
        <v>80</v>
      </c>
      <c r="N61" s="34">
        <f t="shared" si="9"/>
        <v>0.25148165504314024</v>
      </c>
      <c r="P61" s="27" t="str">
        <f t="shared" si="10"/>
        <v>SI</v>
      </c>
      <c r="Q61" s="27">
        <f t="shared" si="8"/>
        <v>80</v>
      </c>
      <c r="R61" s="27"/>
      <c r="S61" s="27"/>
      <c r="T61" s="8">
        <v>0.1</v>
      </c>
    </row>
    <row r="62" spans="1:20" ht="10.5">
      <c r="A62" s="1"/>
      <c r="B62" s="1" t="s">
        <v>82</v>
      </c>
      <c r="C62" s="1">
        <v>153.4</v>
      </c>
      <c r="D62" s="1">
        <v>163.2</v>
      </c>
      <c r="E62" s="1">
        <v>7650</v>
      </c>
      <c r="F62" s="1">
        <v>8760</v>
      </c>
      <c r="G62" s="8">
        <v>0.22</v>
      </c>
      <c r="H62" s="30">
        <v>0.2</v>
      </c>
      <c r="I62" s="30">
        <v>0.22</v>
      </c>
      <c r="J62" s="8">
        <v>0.164</v>
      </c>
      <c r="K62" s="1">
        <v>55</v>
      </c>
      <c r="L62" s="1">
        <v>45</v>
      </c>
      <c r="N62" s="34">
        <f t="shared" si="9"/>
        <v>0.20737657468919712</v>
      </c>
      <c r="P62" s="27" t="str">
        <f t="shared" si="10"/>
        <v>SI</v>
      </c>
      <c r="Q62" s="27">
        <f t="shared" si="8"/>
        <v>45</v>
      </c>
      <c r="R62" s="27"/>
      <c r="S62" s="27"/>
      <c r="T62" s="8">
        <v>0.1</v>
      </c>
    </row>
    <row r="63" spans="1:20" ht="10.5">
      <c r="A63" s="1"/>
      <c r="B63" s="1" t="s">
        <v>83</v>
      </c>
      <c r="C63" s="1">
        <v>150</v>
      </c>
      <c r="D63" s="1">
        <v>140</v>
      </c>
      <c r="E63" s="1">
        <v>7300</v>
      </c>
      <c r="F63" s="1">
        <v>7800</v>
      </c>
      <c r="G63" s="8">
        <v>0.08</v>
      </c>
      <c r="H63" s="30">
        <v>0.15</v>
      </c>
      <c r="I63" s="30">
        <v>0.08</v>
      </c>
      <c r="J63" s="8">
        <v>0.02</v>
      </c>
      <c r="K63" s="1">
        <v>20</v>
      </c>
      <c r="L63" s="1">
        <v>80</v>
      </c>
      <c r="N63" s="34">
        <f t="shared" si="9"/>
        <v>0.07506133362736733</v>
      </c>
      <c r="P63" s="27" t="str">
        <f t="shared" si="10"/>
        <v>SI</v>
      </c>
      <c r="Q63" s="27">
        <f t="shared" si="8"/>
        <v>80</v>
      </c>
      <c r="R63" s="27"/>
      <c r="S63" s="27"/>
      <c r="T63" s="8">
        <v>0.1</v>
      </c>
    </row>
    <row r="64" spans="1:20" ht="10.5">
      <c r="A64" s="1"/>
      <c r="B64" s="1" t="s">
        <v>84</v>
      </c>
      <c r="C64" s="1">
        <v>153.7</v>
      </c>
      <c r="D64" s="1">
        <v>180</v>
      </c>
      <c r="E64" s="1">
        <v>7763.3</v>
      </c>
      <c r="F64" s="1">
        <v>10012.45</v>
      </c>
      <c r="G64" s="8">
        <v>0.4</v>
      </c>
      <c r="H64" s="30">
        <v>0.05</v>
      </c>
      <c r="I64" s="30">
        <v>0.4</v>
      </c>
      <c r="J64" s="8">
        <v>0.045</v>
      </c>
      <c r="K64" s="1">
        <v>-150</v>
      </c>
      <c r="L64" s="1">
        <v>250</v>
      </c>
      <c r="N64" s="34">
        <f t="shared" si="9"/>
        <v>0.379999724343248</v>
      </c>
      <c r="P64" s="27" t="str">
        <f t="shared" si="10"/>
        <v>SI</v>
      </c>
      <c r="Q64" s="27">
        <f t="shared" si="8"/>
        <v>250</v>
      </c>
      <c r="R64" s="27"/>
      <c r="S64" s="27"/>
      <c r="T64" s="8">
        <v>0.1</v>
      </c>
    </row>
    <row r="65" spans="1:20" ht="10.5">
      <c r="A65" s="1"/>
      <c r="B65" s="1" t="s">
        <v>85</v>
      </c>
      <c r="C65" s="1">
        <v>156</v>
      </c>
      <c r="D65" s="1">
        <v>150</v>
      </c>
      <c r="E65" s="1">
        <v>7700</v>
      </c>
      <c r="F65" s="1">
        <v>7100</v>
      </c>
      <c r="G65" s="8">
        <v>-0.02</v>
      </c>
      <c r="H65" s="30">
        <v>0.2</v>
      </c>
      <c r="I65" s="30">
        <v>-0.02</v>
      </c>
      <c r="J65" s="8">
        <v>0.15</v>
      </c>
      <c r="K65" s="1">
        <v>70</v>
      </c>
      <c r="L65" s="1">
        <v>30</v>
      </c>
      <c r="N65" s="34">
        <f t="shared" si="9"/>
        <v>-0.02141852964688362</v>
      </c>
      <c r="P65" s="27">
        <f t="shared" si="10"/>
        <v>0</v>
      </c>
      <c r="Q65" s="27"/>
      <c r="R65" s="27">
        <f>L65</f>
        <v>30</v>
      </c>
      <c r="S65" s="27"/>
      <c r="T65" s="8">
        <v>0.1</v>
      </c>
    </row>
    <row r="66" spans="1:20" ht="10.5">
      <c r="A66" s="1" t="s">
        <v>20</v>
      </c>
      <c r="B66" s="1" t="s">
        <v>86</v>
      </c>
      <c r="C66" s="1">
        <v>153</v>
      </c>
      <c r="D66" s="1">
        <v>155</v>
      </c>
      <c r="E66" s="1">
        <v>7800</v>
      </c>
      <c r="F66" s="1">
        <v>8900</v>
      </c>
      <c r="G66" s="8">
        <v>0.18</v>
      </c>
      <c r="H66" s="30">
        <v>0.25</v>
      </c>
      <c r="I66" s="30">
        <v>0.18</v>
      </c>
      <c r="J66" s="8">
        <v>0.1</v>
      </c>
      <c r="K66" s="1">
        <v>30</v>
      </c>
      <c r="L66" s="1">
        <v>70</v>
      </c>
      <c r="N66" s="34">
        <f t="shared" si="9"/>
        <v>0.22667254734404718</v>
      </c>
      <c r="O66" s="2" t="s">
        <v>37</v>
      </c>
      <c r="P66" s="27" t="str">
        <f t="shared" si="10"/>
        <v>SI</v>
      </c>
      <c r="Q66" s="27">
        <f aca="true" t="shared" si="11" ref="Q66:Q74">L66</f>
        <v>70</v>
      </c>
      <c r="R66" s="27"/>
      <c r="S66" s="27"/>
      <c r="T66" s="8">
        <v>0.1</v>
      </c>
    </row>
    <row r="67" spans="1:20" ht="10.5">
      <c r="A67" s="1" t="s">
        <v>20</v>
      </c>
      <c r="B67" s="1" t="s">
        <v>87</v>
      </c>
      <c r="C67" s="1">
        <v>147.9</v>
      </c>
      <c r="D67" s="1">
        <v>149.9</v>
      </c>
      <c r="E67" s="1">
        <v>7500</v>
      </c>
      <c r="F67" s="1">
        <v>8000</v>
      </c>
      <c r="G67" s="8">
        <v>0.3</v>
      </c>
      <c r="H67" s="30">
        <v>0.2</v>
      </c>
      <c r="I67" s="30">
        <v>0.3</v>
      </c>
      <c r="J67" s="8">
        <v>0.055</v>
      </c>
      <c r="K67" s="1">
        <v>25</v>
      </c>
      <c r="L67" s="1">
        <v>75</v>
      </c>
      <c r="N67" s="34">
        <f t="shared" si="9"/>
        <v>0.10262700884858189</v>
      </c>
      <c r="O67" s="2" t="s">
        <v>37</v>
      </c>
      <c r="P67" s="27" t="str">
        <f t="shared" si="10"/>
        <v>SI</v>
      </c>
      <c r="Q67" s="27">
        <f t="shared" si="11"/>
        <v>75</v>
      </c>
      <c r="R67" s="27"/>
      <c r="S67" s="27"/>
      <c r="T67" s="8">
        <v>0.1</v>
      </c>
    </row>
    <row r="68" spans="1:20" ht="10.5">
      <c r="A68" s="1"/>
      <c r="B68" s="1" t="s">
        <v>88</v>
      </c>
      <c r="C68" s="1">
        <v>147.93</v>
      </c>
      <c r="D68" s="1">
        <v>149.91</v>
      </c>
      <c r="E68" s="1">
        <v>7450</v>
      </c>
      <c r="F68" s="1">
        <v>8940</v>
      </c>
      <c r="G68" s="8">
        <v>0.2</v>
      </c>
      <c r="H68" s="30">
        <v>0.2</v>
      </c>
      <c r="I68" s="30">
        <v>0.2</v>
      </c>
      <c r="J68" s="8">
        <v>0.06</v>
      </c>
      <c r="K68" s="1">
        <v>25</v>
      </c>
      <c r="L68" s="1">
        <v>75</v>
      </c>
      <c r="N68" s="34">
        <f t="shared" si="9"/>
        <v>0.23218568238829018</v>
      </c>
      <c r="P68" s="27" t="str">
        <f t="shared" si="10"/>
        <v>SI</v>
      </c>
      <c r="Q68" s="27">
        <f t="shared" si="11"/>
        <v>75</v>
      </c>
      <c r="R68" s="27"/>
      <c r="S68" s="27"/>
      <c r="T68" s="8">
        <v>0.1</v>
      </c>
    </row>
    <row r="69" spans="1:20" ht="10.5">
      <c r="A69" s="1"/>
      <c r="B69" s="1" t="s">
        <v>89</v>
      </c>
      <c r="C69" s="1">
        <v>148</v>
      </c>
      <c r="D69" s="1">
        <v>153</v>
      </c>
      <c r="E69" s="1">
        <v>7450</v>
      </c>
      <c r="F69" s="1">
        <v>9400</v>
      </c>
      <c r="G69" s="8">
        <v>0.3</v>
      </c>
      <c r="H69" s="30">
        <v>0.22</v>
      </c>
      <c r="I69" s="30">
        <v>0.3</v>
      </c>
      <c r="J69" s="8">
        <v>0.08</v>
      </c>
      <c r="K69" s="1">
        <v>30</v>
      </c>
      <c r="L69" s="1">
        <v>70</v>
      </c>
      <c r="N69" s="34">
        <f t="shared" si="9"/>
        <v>0.2955867353970836</v>
      </c>
      <c r="P69" s="27" t="str">
        <f t="shared" si="10"/>
        <v>SI</v>
      </c>
      <c r="Q69" s="27">
        <f t="shared" si="11"/>
        <v>70</v>
      </c>
      <c r="R69" s="27"/>
      <c r="S69" s="27"/>
      <c r="T69" s="8">
        <v>0.1</v>
      </c>
    </row>
    <row r="70" spans="1:20" ht="10.5">
      <c r="A70" s="1" t="s">
        <v>20</v>
      </c>
      <c r="B70" s="1" t="s">
        <v>90</v>
      </c>
      <c r="C70" s="1">
        <v>155</v>
      </c>
      <c r="D70" s="1">
        <v>150</v>
      </c>
      <c r="E70" s="1">
        <v>7450</v>
      </c>
      <c r="F70" s="1">
        <v>8500</v>
      </c>
      <c r="G70" s="8">
        <v>0.17</v>
      </c>
      <c r="H70" s="30">
        <v>0.3</v>
      </c>
      <c r="I70" s="30">
        <v>0.17</v>
      </c>
      <c r="J70" s="8">
        <v>0.1</v>
      </c>
      <c r="K70" s="1">
        <v>20</v>
      </c>
      <c r="L70" s="1">
        <v>80</v>
      </c>
      <c r="N70" s="34">
        <f t="shared" si="9"/>
        <v>0.17154119690161806</v>
      </c>
      <c r="P70" s="27" t="str">
        <f t="shared" si="10"/>
        <v>SI</v>
      </c>
      <c r="Q70" s="27">
        <f t="shared" si="11"/>
        <v>80</v>
      </c>
      <c r="R70" s="27"/>
      <c r="S70" s="27"/>
      <c r="T70" s="8">
        <v>0.1</v>
      </c>
    </row>
    <row r="71" spans="1:20" ht="10.5">
      <c r="A71" s="1"/>
      <c r="B71" s="1" t="s">
        <v>91</v>
      </c>
      <c r="C71" s="1">
        <v>154.12</v>
      </c>
      <c r="D71" s="1">
        <v>149.64</v>
      </c>
      <c r="E71" s="1">
        <v>7100</v>
      </c>
      <c r="F71" s="1">
        <v>8378</v>
      </c>
      <c r="G71" s="8">
        <v>0.18</v>
      </c>
      <c r="H71" s="30">
        <v>0.21</v>
      </c>
      <c r="I71" s="30">
        <v>0.18</v>
      </c>
      <c r="J71" s="8">
        <v>0.13</v>
      </c>
      <c r="K71" s="1">
        <v>40</v>
      </c>
      <c r="L71" s="1">
        <v>60</v>
      </c>
      <c r="N71" s="34">
        <f t="shared" si="9"/>
        <v>0.1547261350166773</v>
      </c>
      <c r="P71" s="27" t="str">
        <f t="shared" si="10"/>
        <v>SI</v>
      </c>
      <c r="Q71" s="27">
        <f t="shared" si="11"/>
        <v>60</v>
      </c>
      <c r="R71" s="27"/>
      <c r="S71" s="27"/>
      <c r="T71" s="8">
        <v>0.1</v>
      </c>
    </row>
    <row r="72" spans="1:20" ht="10.5">
      <c r="A72" s="1" t="s">
        <v>20</v>
      </c>
      <c r="B72" s="1" t="s">
        <v>92</v>
      </c>
      <c r="C72" s="1">
        <v>152</v>
      </c>
      <c r="D72" s="1">
        <v>140</v>
      </c>
      <c r="E72" s="1">
        <v>7340</v>
      </c>
      <c r="F72" s="1">
        <v>8500</v>
      </c>
      <c r="G72" s="8">
        <v>0.19</v>
      </c>
      <c r="H72" s="30">
        <v>0.23</v>
      </c>
      <c r="I72" s="30">
        <v>0.19</v>
      </c>
      <c r="J72" s="8">
        <v>0.05</v>
      </c>
      <c r="K72" s="1">
        <v>20</v>
      </c>
      <c r="L72" s="1">
        <v>80</v>
      </c>
      <c r="N72" s="34">
        <f t="shared" si="9"/>
        <v>0.17154119690161806</v>
      </c>
      <c r="P72" s="27" t="str">
        <f t="shared" si="10"/>
        <v>SI</v>
      </c>
      <c r="Q72" s="27">
        <f t="shared" si="11"/>
        <v>80</v>
      </c>
      <c r="R72" s="27"/>
      <c r="S72" s="27"/>
      <c r="T72" s="8">
        <v>0.1</v>
      </c>
    </row>
    <row r="73" spans="1:20" ht="10.5">
      <c r="A73" s="1" t="s">
        <v>20</v>
      </c>
      <c r="B73" s="1" t="s">
        <v>93</v>
      </c>
      <c r="C73" s="1">
        <v>154</v>
      </c>
      <c r="D73" s="1">
        <v>152</v>
      </c>
      <c r="E73" s="1">
        <v>7500</v>
      </c>
      <c r="F73" s="1">
        <v>8706</v>
      </c>
      <c r="G73" s="8">
        <v>0.15</v>
      </c>
      <c r="H73" s="30">
        <v>0.5</v>
      </c>
      <c r="I73" s="30">
        <v>0.15</v>
      </c>
      <c r="J73" s="8">
        <v>0.1</v>
      </c>
      <c r="K73" s="1">
        <v>40</v>
      </c>
      <c r="L73" s="1">
        <v>60</v>
      </c>
      <c r="N73" s="34">
        <f t="shared" si="9"/>
        <v>0.1999338423794692</v>
      </c>
      <c r="O73" s="2" t="s">
        <v>37</v>
      </c>
      <c r="P73" s="27" t="str">
        <f t="shared" si="10"/>
        <v>SI</v>
      </c>
      <c r="Q73" s="27">
        <f t="shared" si="11"/>
        <v>60</v>
      </c>
      <c r="R73" s="27"/>
      <c r="S73" s="27"/>
      <c r="T73" s="8">
        <v>0.1</v>
      </c>
    </row>
    <row r="74" spans="1:20" ht="10.5">
      <c r="A74" s="1" t="s">
        <v>20</v>
      </c>
      <c r="B74" s="1" t="s">
        <v>94</v>
      </c>
      <c r="C74" s="1">
        <v>160</v>
      </c>
      <c r="D74" s="1">
        <v>170</v>
      </c>
      <c r="E74" s="1">
        <v>7550</v>
      </c>
      <c r="F74" s="1">
        <v>8800</v>
      </c>
      <c r="G74" s="8">
        <v>0.2</v>
      </c>
      <c r="H74" s="30">
        <v>0.3</v>
      </c>
      <c r="I74" s="30">
        <v>0.2</v>
      </c>
      <c r="J74" s="8">
        <v>0.15</v>
      </c>
      <c r="K74" s="1">
        <v>0</v>
      </c>
      <c r="L74" s="1">
        <v>100</v>
      </c>
      <c r="N74" s="34">
        <f t="shared" si="9"/>
        <v>0.2128897097334399</v>
      </c>
      <c r="P74" s="27" t="str">
        <f t="shared" si="10"/>
        <v>SI</v>
      </c>
      <c r="Q74" s="27">
        <f t="shared" si="11"/>
        <v>100</v>
      </c>
      <c r="R74" s="27"/>
      <c r="S74" s="27"/>
      <c r="T74" s="8">
        <v>0.1</v>
      </c>
    </row>
    <row r="75" spans="1:20" ht="10.5">
      <c r="A75" s="1"/>
      <c r="B75" s="1" t="s">
        <v>95</v>
      </c>
      <c r="C75" s="1">
        <v>148</v>
      </c>
      <c r="D75" s="1">
        <v>139</v>
      </c>
      <c r="E75" s="1">
        <v>7550</v>
      </c>
      <c r="F75" s="1">
        <v>7875</v>
      </c>
      <c r="G75" s="8">
        <v>0.08</v>
      </c>
      <c r="H75" s="30">
        <v>0.15</v>
      </c>
      <c r="I75" s="30">
        <v>0.08</v>
      </c>
      <c r="J75" s="8">
        <v>0.035</v>
      </c>
      <c r="K75" s="1">
        <v>70</v>
      </c>
      <c r="L75" s="1">
        <v>30</v>
      </c>
      <c r="N75" s="34">
        <f t="shared" si="9"/>
        <v>0.08539846183532274</v>
      </c>
      <c r="P75" s="27">
        <f t="shared" si="10"/>
        <v>0</v>
      </c>
      <c r="Q75" s="27"/>
      <c r="R75" s="27">
        <f>L75</f>
        <v>30</v>
      </c>
      <c r="S75" s="27"/>
      <c r="T75" s="8">
        <v>0.1</v>
      </c>
    </row>
    <row r="76" spans="1:20" ht="10.5">
      <c r="A76" s="1" t="s">
        <v>20</v>
      </c>
      <c r="B76" s="1" t="s">
        <v>96</v>
      </c>
      <c r="C76" s="1">
        <v>155</v>
      </c>
      <c r="D76" s="1">
        <v>158</v>
      </c>
      <c r="E76" s="1">
        <v>7180</v>
      </c>
      <c r="F76" s="1">
        <v>6990</v>
      </c>
      <c r="G76" s="8">
        <v>-0.05</v>
      </c>
      <c r="H76" s="30">
        <v>0.25</v>
      </c>
      <c r="I76" s="30">
        <v>-0.05</v>
      </c>
      <c r="J76" s="8">
        <v>0.08</v>
      </c>
      <c r="K76" s="1">
        <v>35</v>
      </c>
      <c r="L76" s="1">
        <v>65</v>
      </c>
      <c r="N76" s="34">
        <f t="shared" si="9"/>
        <v>-0.03657965101855165</v>
      </c>
      <c r="P76" s="27">
        <f t="shared" si="10"/>
        <v>0</v>
      </c>
      <c r="Q76" s="27"/>
      <c r="R76" s="27">
        <f>L76</f>
        <v>65</v>
      </c>
      <c r="S76" s="27"/>
      <c r="T76" s="8">
        <v>0.1</v>
      </c>
    </row>
    <row r="77" spans="1:20" ht="10.5">
      <c r="A77" s="1"/>
      <c r="B77" s="1" t="s">
        <v>97</v>
      </c>
      <c r="C77" s="1">
        <v>152</v>
      </c>
      <c r="D77" s="1">
        <v>150</v>
      </c>
      <c r="E77" s="1">
        <v>7618.17</v>
      </c>
      <c r="F77" s="1">
        <v>8343.71</v>
      </c>
      <c r="G77" s="8">
        <v>0.15</v>
      </c>
      <c r="H77" s="30">
        <v>0.25</v>
      </c>
      <c r="I77" s="30">
        <v>0.15</v>
      </c>
      <c r="J77" s="8">
        <v>0.1</v>
      </c>
      <c r="K77" s="1">
        <v>65</v>
      </c>
      <c r="L77" s="1">
        <v>35</v>
      </c>
      <c r="N77" s="34">
        <f t="shared" si="9"/>
        <v>0.1499999999999999</v>
      </c>
      <c r="P77" s="27" t="str">
        <f t="shared" si="10"/>
        <v>SI</v>
      </c>
      <c r="Q77" s="27">
        <f>L77</f>
        <v>35</v>
      </c>
      <c r="R77" s="27"/>
      <c r="S77" s="27"/>
      <c r="T77" s="8">
        <v>0.11</v>
      </c>
    </row>
    <row r="78" spans="1:20" ht="10.5">
      <c r="A78" s="1"/>
      <c r="B78" s="1" t="s">
        <v>98</v>
      </c>
      <c r="C78" s="1">
        <v>151.47</v>
      </c>
      <c r="D78" s="1">
        <v>149.81</v>
      </c>
      <c r="E78" s="1">
        <v>7485</v>
      </c>
      <c r="F78" s="1">
        <v>8200</v>
      </c>
      <c r="G78" s="8">
        <v>0.13</v>
      </c>
      <c r="H78" s="30">
        <v>0.275</v>
      </c>
      <c r="I78" s="30">
        <v>0.13</v>
      </c>
      <c r="J78" s="8">
        <v>0.08</v>
      </c>
      <c r="K78" s="1">
        <v>60</v>
      </c>
      <c r="L78" s="1">
        <v>40</v>
      </c>
      <c r="N78" s="34">
        <f t="shared" si="9"/>
        <v>0.13019268406979645</v>
      </c>
      <c r="P78" s="27" t="str">
        <f t="shared" si="10"/>
        <v>SI</v>
      </c>
      <c r="Q78" s="27">
        <f>L78</f>
        <v>40</v>
      </c>
      <c r="R78" s="27"/>
      <c r="S78" s="27"/>
      <c r="T78" s="8">
        <v>0.12</v>
      </c>
    </row>
    <row r="79" spans="1:20" ht="10.5">
      <c r="A79" s="1"/>
      <c r="B79" s="1" t="s">
        <v>99</v>
      </c>
      <c r="C79" s="1">
        <v>154</v>
      </c>
      <c r="D79" s="1">
        <v>135</v>
      </c>
      <c r="E79" s="1">
        <v>7550</v>
      </c>
      <c r="F79" s="1">
        <v>7800</v>
      </c>
      <c r="G79" s="8">
        <v>0.25</v>
      </c>
      <c r="H79" s="30">
        <v>0.28</v>
      </c>
      <c r="I79" s="30">
        <v>0.25</v>
      </c>
      <c r="J79" s="8">
        <v>0.2</v>
      </c>
      <c r="K79" s="1">
        <v>60</v>
      </c>
      <c r="L79" s="1">
        <v>40</v>
      </c>
      <c r="N79" s="34">
        <f t="shared" si="9"/>
        <v>0.07506133362736733</v>
      </c>
      <c r="O79" s="2" t="s">
        <v>37</v>
      </c>
      <c r="P79" s="27" t="str">
        <f t="shared" si="10"/>
        <v>SI</v>
      </c>
      <c r="Q79" s="27">
        <f>L79</f>
        <v>40</v>
      </c>
      <c r="R79" s="27"/>
      <c r="S79" s="27"/>
      <c r="T79" s="8">
        <v>0.13</v>
      </c>
    </row>
    <row r="80" spans="1:20" ht="10.5">
      <c r="A80" s="1" t="s">
        <v>20</v>
      </c>
      <c r="B80" s="1" t="s">
        <v>100</v>
      </c>
      <c r="C80" s="1">
        <v>148.5</v>
      </c>
      <c r="D80" s="1">
        <v>142</v>
      </c>
      <c r="E80" s="1">
        <v>7450</v>
      </c>
      <c r="F80" s="1">
        <v>8700</v>
      </c>
      <c r="G80" s="8">
        <v>0.15</v>
      </c>
      <c r="H80" s="30">
        <v>0.2</v>
      </c>
      <c r="I80" s="30">
        <v>0.15</v>
      </c>
      <c r="J80" s="8">
        <v>0.1</v>
      </c>
      <c r="K80" s="1">
        <v>40</v>
      </c>
      <c r="L80" s="1">
        <v>60</v>
      </c>
      <c r="N80" s="34">
        <f t="shared" si="9"/>
        <v>0.19910687212283262</v>
      </c>
      <c r="P80" s="27" t="str">
        <f t="shared" si="10"/>
        <v>SI</v>
      </c>
      <c r="Q80" s="27">
        <f>L80</f>
        <v>60</v>
      </c>
      <c r="R80" s="27"/>
      <c r="S80" s="27"/>
      <c r="T80" s="8">
        <v>0.14</v>
      </c>
    </row>
    <row r="81" spans="1:20" ht="10.5">
      <c r="A81" s="1" t="s">
        <v>20</v>
      </c>
      <c r="B81" s="1" t="s">
        <v>101</v>
      </c>
      <c r="C81" s="1">
        <v>157</v>
      </c>
      <c r="D81" s="1">
        <v>160</v>
      </c>
      <c r="E81" s="1">
        <v>7300</v>
      </c>
      <c r="F81" s="1">
        <v>8700</v>
      </c>
      <c r="G81" s="8">
        <v>0.2</v>
      </c>
      <c r="H81" s="30">
        <v>0.25</v>
      </c>
      <c r="I81" s="30">
        <v>0.2</v>
      </c>
      <c r="J81" s="8">
        <v>0.06</v>
      </c>
      <c r="K81" s="1">
        <v>15</v>
      </c>
      <c r="L81" s="1">
        <v>85</v>
      </c>
      <c r="N81" s="34">
        <f t="shared" si="9"/>
        <v>0.19910687212283262</v>
      </c>
      <c r="P81" s="27" t="str">
        <f t="shared" si="10"/>
        <v>SI</v>
      </c>
      <c r="Q81" s="27">
        <f>L81</f>
        <v>85</v>
      </c>
      <c r="R81" s="27"/>
      <c r="S81" s="27"/>
      <c r="T81" s="8">
        <v>0.15</v>
      </c>
    </row>
    <row r="82" spans="1:20" ht="10.5">
      <c r="A82" s="1" t="s">
        <v>20</v>
      </c>
      <c r="B82" s="1" t="s">
        <v>102</v>
      </c>
      <c r="C82" s="1">
        <v>154.5</v>
      </c>
      <c r="D82" s="1">
        <v>159.5</v>
      </c>
      <c r="E82" s="1">
        <v>7525</v>
      </c>
      <c r="F82" s="1">
        <v>8010</v>
      </c>
      <c r="G82" s="8">
        <v>0.18</v>
      </c>
      <c r="H82" s="30">
        <v>0.28</v>
      </c>
      <c r="I82" s="30">
        <v>0.18</v>
      </c>
      <c r="J82" s="8">
        <v>0.16</v>
      </c>
      <c r="K82" s="1">
        <v>30</v>
      </c>
      <c r="L82" s="1">
        <v>70</v>
      </c>
      <c r="N82" s="34">
        <f t="shared" si="9"/>
        <v>0.10400529260964242</v>
      </c>
      <c r="P82" s="27">
        <f t="shared" si="10"/>
        <v>0</v>
      </c>
      <c r="Q82" s="27"/>
      <c r="R82" s="27">
        <f>L82</f>
        <v>70</v>
      </c>
      <c r="S82" s="27"/>
      <c r="T82" s="8">
        <v>0.15</v>
      </c>
    </row>
    <row r="83" spans="1:20" ht="10.5">
      <c r="A83" s="1"/>
      <c r="B83" s="1" t="s">
        <v>103</v>
      </c>
      <c r="C83" s="1">
        <v>155</v>
      </c>
      <c r="D83" s="1">
        <v>165</v>
      </c>
      <c r="E83" s="1">
        <v>7400</v>
      </c>
      <c r="F83" s="1">
        <v>8000</v>
      </c>
      <c r="G83" s="8">
        <v>0.14</v>
      </c>
      <c r="H83" s="30">
        <v>0.25</v>
      </c>
      <c r="I83" s="30">
        <v>0.14</v>
      </c>
      <c r="J83" s="8">
        <v>0.09</v>
      </c>
      <c r="K83" s="1">
        <v>35</v>
      </c>
      <c r="L83" s="1">
        <v>65</v>
      </c>
      <c r="N83" s="34">
        <f t="shared" si="9"/>
        <v>0.10262700884858189</v>
      </c>
      <c r="P83" s="27" t="str">
        <f t="shared" si="10"/>
        <v>SI</v>
      </c>
      <c r="Q83" s="27">
        <f aca="true" t="shared" si="12" ref="Q83:Q95">L83</f>
        <v>65</v>
      </c>
      <c r="R83" s="27"/>
      <c r="S83" s="27"/>
      <c r="T83" s="8">
        <v>0.15</v>
      </c>
    </row>
    <row r="84" spans="1:20" ht="10.5">
      <c r="A84" s="1" t="s">
        <v>20</v>
      </c>
      <c r="B84" s="1" t="s">
        <v>104</v>
      </c>
      <c r="C84" s="1">
        <v>156</v>
      </c>
      <c r="D84" s="1">
        <v>148</v>
      </c>
      <c r="E84" s="1">
        <v>7500</v>
      </c>
      <c r="F84" s="1">
        <v>8923</v>
      </c>
      <c r="G84" s="8">
        <v>0.23</v>
      </c>
      <c r="H84" s="30">
        <v>0.35</v>
      </c>
      <c r="I84" s="30">
        <v>0.23</v>
      </c>
      <c r="J84" s="8">
        <v>0.07</v>
      </c>
      <c r="K84" s="1">
        <v>30</v>
      </c>
      <c r="L84" s="1">
        <v>70</v>
      </c>
      <c r="N84" s="34">
        <f t="shared" si="9"/>
        <v>0.22984259999448686</v>
      </c>
      <c r="P84" s="27" t="str">
        <f t="shared" si="10"/>
        <v>SI</v>
      </c>
      <c r="Q84" s="27">
        <f t="shared" si="12"/>
        <v>70</v>
      </c>
      <c r="R84" s="27"/>
      <c r="S84" s="27"/>
      <c r="T84" s="8">
        <v>0.15</v>
      </c>
    </row>
    <row r="85" spans="1:20" ht="10.5">
      <c r="A85" s="1"/>
      <c r="B85" s="1" t="s">
        <v>105</v>
      </c>
      <c r="C85" s="1">
        <v>153</v>
      </c>
      <c r="D85" s="1">
        <v>152</v>
      </c>
      <c r="E85" s="1">
        <v>7480</v>
      </c>
      <c r="F85" s="1">
        <v>8200</v>
      </c>
      <c r="G85" s="8">
        <v>0.13</v>
      </c>
      <c r="H85" s="30">
        <v>0.15</v>
      </c>
      <c r="I85" s="30">
        <v>0.13</v>
      </c>
      <c r="J85" s="8">
        <v>0.075</v>
      </c>
      <c r="K85" s="1">
        <v>65</v>
      </c>
      <c r="L85" s="1">
        <v>35</v>
      </c>
      <c r="N85" s="34">
        <f t="shared" si="9"/>
        <v>0.13019268406979645</v>
      </c>
      <c r="P85" s="27" t="str">
        <f t="shared" si="10"/>
        <v>SI</v>
      </c>
      <c r="Q85" s="27">
        <f t="shared" si="12"/>
        <v>35</v>
      </c>
      <c r="R85" s="27"/>
      <c r="S85" s="27"/>
      <c r="T85" s="8">
        <v>0.15</v>
      </c>
    </row>
    <row r="86" spans="1:20" ht="10.5">
      <c r="A86" s="1" t="s">
        <v>20</v>
      </c>
      <c r="B86" s="1" t="s">
        <v>106</v>
      </c>
      <c r="C86" s="1">
        <v>153</v>
      </c>
      <c r="D86" s="1">
        <v>155</v>
      </c>
      <c r="E86" s="1">
        <v>7380</v>
      </c>
      <c r="F86" s="1">
        <v>8400</v>
      </c>
      <c r="G86" s="8">
        <v>0.15</v>
      </c>
      <c r="H86" s="30">
        <v>0.25</v>
      </c>
      <c r="I86" s="30">
        <v>0.15</v>
      </c>
      <c r="J86" s="8">
        <v>0.09</v>
      </c>
      <c r="K86" s="1">
        <v>20</v>
      </c>
      <c r="L86" s="1">
        <v>80</v>
      </c>
      <c r="N86" s="34">
        <f t="shared" si="9"/>
        <v>0.15775835929101079</v>
      </c>
      <c r="P86" s="27" t="str">
        <f t="shared" si="10"/>
        <v>SI</v>
      </c>
      <c r="Q86" s="27">
        <f t="shared" si="12"/>
        <v>80</v>
      </c>
      <c r="R86" s="27"/>
      <c r="S86" s="27"/>
      <c r="T86" s="8">
        <v>0.15</v>
      </c>
    </row>
    <row r="87" spans="1:20" ht="10.5">
      <c r="A87" s="1"/>
      <c r="B87" s="1" t="s">
        <v>107</v>
      </c>
      <c r="C87" s="1">
        <v>156</v>
      </c>
      <c r="D87" s="1">
        <v>150</v>
      </c>
      <c r="E87" s="1">
        <v>7300</v>
      </c>
      <c r="F87" s="1">
        <v>8500</v>
      </c>
      <c r="G87" s="8">
        <v>0.15</v>
      </c>
      <c r="H87" s="30">
        <v>0.25</v>
      </c>
      <c r="I87" s="30">
        <v>0.15</v>
      </c>
      <c r="J87" s="8">
        <v>0.1</v>
      </c>
      <c r="K87" s="1">
        <v>40</v>
      </c>
      <c r="L87" s="1">
        <v>60</v>
      </c>
      <c r="N87" s="34">
        <f t="shared" si="9"/>
        <v>0.17154119690161806</v>
      </c>
      <c r="P87" s="27" t="str">
        <f t="shared" si="10"/>
        <v>SI</v>
      </c>
      <c r="Q87" s="27">
        <f t="shared" si="12"/>
        <v>60</v>
      </c>
      <c r="R87" s="27"/>
      <c r="S87" s="27"/>
      <c r="T87" s="8">
        <v>0.15</v>
      </c>
    </row>
    <row r="88" spans="1:20" ht="10.5">
      <c r="A88" s="1"/>
      <c r="B88" s="1" t="s">
        <v>108</v>
      </c>
      <c r="C88" s="1">
        <v>156</v>
      </c>
      <c r="D88" s="1">
        <v>145</v>
      </c>
      <c r="E88" s="1">
        <v>7500</v>
      </c>
      <c r="F88" s="1">
        <v>8797</v>
      </c>
      <c r="G88" s="8">
        <v>0.18</v>
      </c>
      <c r="H88" s="30">
        <v>0.3</v>
      </c>
      <c r="I88" s="30">
        <v>0.18</v>
      </c>
      <c r="J88" s="8">
        <v>0.06</v>
      </c>
      <c r="K88" s="1">
        <v>30</v>
      </c>
      <c r="L88" s="1">
        <v>70</v>
      </c>
      <c r="N88" s="34">
        <f t="shared" si="9"/>
        <v>0.21247622460512172</v>
      </c>
      <c r="P88" s="27" t="str">
        <f t="shared" si="10"/>
        <v>SI</v>
      </c>
      <c r="Q88" s="27">
        <f t="shared" si="12"/>
        <v>70</v>
      </c>
      <c r="R88" s="27"/>
      <c r="S88" s="27"/>
      <c r="T88" s="8">
        <v>0.16</v>
      </c>
    </row>
    <row r="89" spans="1:20" ht="10.5">
      <c r="A89" s="1"/>
      <c r="B89" s="1" t="s">
        <v>109</v>
      </c>
      <c r="C89" s="1">
        <v>154</v>
      </c>
      <c r="D89" s="1">
        <v>160</v>
      </c>
      <c r="E89" s="1">
        <v>7350</v>
      </c>
      <c r="F89" s="1">
        <v>8500</v>
      </c>
      <c r="G89" s="8">
        <v>0.2</v>
      </c>
      <c r="H89" s="30">
        <v>0.15</v>
      </c>
      <c r="I89" s="30">
        <v>0.2</v>
      </c>
      <c r="J89" s="8">
        <v>0.03</v>
      </c>
      <c r="K89" s="1">
        <v>0</v>
      </c>
      <c r="L89" s="1">
        <v>100</v>
      </c>
      <c r="N89" s="34">
        <f t="shared" si="9"/>
        <v>0.17154119690161806</v>
      </c>
      <c r="P89" s="27" t="str">
        <f t="shared" si="10"/>
        <v>SI</v>
      </c>
      <c r="Q89" s="27">
        <f t="shared" si="12"/>
        <v>100</v>
      </c>
      <c r="R89" s="27"/>
      <c r="S89" s="27"/>
      <c r="T89" s="8">
        <v>0.164</v>
      </c>
    </row>
    <row r="90" spans="1:20" ht="10.5">
      <c r="A90" s="1"/>
      <c r="B90" s="1" t="s">
        <v>110</v>
      </c>
      <c r="C90" s="1">
        <v>155</v>
      </c>
      <c r="D90" s="1">
        <v>163</v>
      </c>
      <c r="E90" s="1">
        <v>7450</v>
      </c>
      <c r="F90" s="1">
        <v>8706</v>
      </c>
      <c r="G90" s="8">
        <v>0.2</v>
      </c>
      <c r="H90" s="30">
        <v>0.2</v>
      </c>
      <c r="I90" s="30">
        <v>0.2</v>
      </c>
      <c r="J90" s="8">
        <v>0.14</v>
      </c>
      <c r="K90" s="1">
        <v>20</v>
      </c>
      <c r="L90" s="1">
        <v>80</v>
      </c>
      <c r="N90" s="34">
        <f t="shared" si="9"/>
        <v>0.1999338423794692</v>
      </c>
      <c r="P90" s="27" t="str">
        <f t="shared" si="10"/>
        <v>SI</v>
      </c>
      <c r="Q90" s="27">
        <f t="shared" si="12"/>
        <v>80</v>
      </c>
      <c r="R90" s="27"/>
      <c r="S90" s="27"/>
      <c r="T90" s="8">
        <v>0.17</v>
      </c>
    </row>
    <row r="91" spans="1:20" ht="10.5">
      <c r="A91" s="1"/>
      <c r="B91" s="1" t="s">
        <v>111</v>
      </c>
      <c r="C91" s="1">
        <v>152</v>
      </c>
      <c r="D91" s="1">
        <v>155</v>
      </c>
      <c r="E91" s="1">
        <v>7690</v>
      </c>
      <c r="F91" s="1">
        <v>8560</v>
      </c>
      <c r="G91" s="8">
        <v>0.18</v>
      </c>
      <c r="H91" s="30">
        <v>0.25</v>
      </c>
      <c r="I91" s="30">
        <v>0.18</v>
      </c>
      <c r="J91" s="8">
        <v>0.1</v>
      </c>
      <c r="K91" s="1">
        <v>50</v>
      </c>
      <c r="L91" s="1">
        <v>50</v>
      </c>
      <c r="N91" s="34">
        <f>F91/C$102-1</f>
        <v>0.17981089946798257</v>
      </c>
      <c r="P91" s="27" t="str">
        <f>IF(0.05+J91&lt;=G91,"SI",0)</f>
        <v>SI</v>
      </c>
      <c r="Q91" s="27">
        <f t="shared" si="12"/>
        <v>50</v>
      </c>
      <c r="R91" s="27"/>
      <c r="S91" s="27"/>
      <c r="T91" s="8">
        <v>0.17</v>
      </c>
    </row>
    <row r="92" spans="1:20" ht="10.5">
      <c r="A92" s="1"/>
      <c r="B92" s="1" t="s">
        <v>112</v>
      </c>
      <c r="C92" s="1">
        <v>152.5</v>
      </c>
      <c r="D92" s="1">
        <v>148</v>
      </c>
      <c r="E92" s="1">
        <v>7265</v>
      </c>
      <c r="F92" s="1">
        <v>8400</v>
      </c>
      <c r="G92" s="8">
        <v>0.2</v>
      </c>
      <c r="H92" s="30">
        <v>0.18</v>
      </c>
      <c r="I92" s="30">
        <v>0.2</v>
      </c>
      <c r="J92" s="8">
        <v>0.04</v>
      </c>
      <c r="K92" s="1">
        <v>10</v>
      </c>
      <c r="L92" s="1">
        <v>90</v>
      </c>
      <c r="N92" s="34">
        <f>F92/C$102-1</f>
        <v>0.15775835929101079</v>
      </c>
      <c r="P92" s="27" t="str">
        <f>IF(0.05+J92&lt;=G92,"SI",0)</f>
        <v>SI</v>
      </c>
      <c r="Q92" s="27">
        <f t="shared" si="12"/>
        <v>90</v>
      </c>
      <c r="R92" s="27"/>
      <c r="S92" s="27"/>
      <c r="T92" s="8">
        <v>0.194</v>
      </c>
    </row>
    <row r="93" spans="1:20" ht="10.5">
      <c r="A93" s="1">
        <v>0</v>
      </c>
      <c r="B93" s="1" t="s">
        <v>113</v>
      </c>
      <c r="C93" s="1">
        <v>154.68</v>
      </c>
      <c r="D93" s="1">
        <v>152</v>
      </c>
      <c r="E93" s="1">
        <v>7500</v>
      </c>
      <c r="F93" s="1">
        <v>7850</v>
      </c>
      <c r="G93" s="8">
        <v>0.1</v>
      </c>
      <c r="H93" s="30">
        <v>0.2</v>
      </c>
      <c r="I93" s="30">
        <v>0.1</v>
      </c>
      <c r="J93" s="8">
        <v>0.04</v>
      </c>
      <c r="K93" s="1">
        <v>90</v>
      </c>
      <c r="L93" s="1">
        <v>10</v>
      </c>
      <c r="N93" s="34">
        <f>F93/C$102-1</f>
        <v>0.08195275243267086</v>
      </c>
      <c r="P93" s="27" t="str">
        <f>IF(0.05+J93&lt;=G93,"SI",0)</f>
        <v>SI</v>
      </c>
      <c r="Q93" s="27">
        <f t="shared" si="12"/>
        <v>10</v>
      </c>
      <c r="R93" s="27"/>
      <c r="S93" s="27"/>
      <c r="T93" s="8">
        <v>0.2</v>
      </c>
    </row>
    <row r="94" spans="1:20" ht="10.5">
      <c r="A94" s="1"/>
      <c r="B94" s="1" t="s">
        <v>114</v>
      </c>
      <c r="C94" s="1">
        <v>158</v>
      </c>
      <c r="D94" s="1">
        <v>142</v>
      </c>
      <c r="E94" s="1">
        <v>7500</v>
      </c>
      <c r="F94" s="1">
        <v>7000</v>
      </c>
      <c r="G94" s="8">
        <v>0.1</v>
      </c>
      <c r="H94" s="30">
        <v>0.1</v>
      </c>
      <c r="I94" s="30">
        <v>0.1</v>
      </c>
      <c r="J94" s="8">
        <v>0.005</v>
      </c>
      <c r="K94" s="1">
        <v>50</v>
      </c>
      <c r="L94" s="1">
        <v>50</v>
      </c>
      <c r="N94" s="34">
        <f>F94/C$102-1</f>
        <v>-0.0352013672574909</v>
      </c>
      <c r="O94" s="2" t="s">
        <v>37</v>
      </c>
      <c r="P94" s="27" t="str">
        <f>IF(0.05+J94&lt;=G94,"SI",0)</f>
        <v>SI</v>
      </c>
      <c r="Q94" s="27">
        <f t="shared" si="12"/>
        <v>50</v>
      </c>
      <c r="R94" s="27"/>
      <c r="S94" s="27"/>
      <c r="T94" s="8">
        <v>0.25</v>
      </c>
    </row>
    <row r="95" spans="1:20" ht="10.5">
      <c r="A95" s="1"/>
      <c r="B95" s="1" t="s">
        <v>115</v>
      </c>
      <c r="C95" s="1">
        <v>150</v>
      </c>
      <c r="D95" s="1">
        <v>150</v>
      </c>
      <c r="E95" s="1">
        <v>7300</v>
      </c>
      <c r="F95" s="1">
        <v>8700</v>
      </c>
      <c r="G95" s="8">
        <v>0.2</v>
      </c>
      <c r="H95" s="30">
        <v>0.15</v>
      </c>
      <c r="I95" s="30">
        <v>0.2</v>
      </c>
      <c r="J95" s="8">
        <v>0.1</v>
      </c>
      <c r="K95" s="1">
        <v>10</v>
      </c>
      <c r="L95" s="1">
        <v>90</v>
      </c>
      <c r="N95" s="34">
        <f>F95/C$102-1</f>
        <v>0.19910687212283262</v>
      </c>
      <c r="P95" s="27" t="str">
        <f>IF(0.05+J95&lt;=G95,"SI",0)</f>
        <v>SI</v>
      </c>
      <c r="Q95" s="27">
        <f t="shared" si="12"/>
        <v>90</v>
      </c>
      <c r="R95" s="27"/>
      <c r="S95" s="27"/>
      <c r="T95" s="8"/>
    </row>
    <row r="96" spans="1:20" ht="10.5">
      <c r="A96" s="1" t="s">
        <v>20</v>
      </c>
      <c r="B96" s="1" t="s">
        <v>116</v>
      </c>
      <c r="C96" s="1"/>
      <c r="D96" s="1"/>
      <c r="E96" s="1"/>
      <c r="F96" s="1"/>
      <c r="G96" s="8"/>
      <c r="H96" s="30"/>
      <c r="I96" s="30"/>
      <c r="J96" s="8"/>
      <c r="K96" s="1"/>
      <c r="L96" s="1"/>
      <c r="N96" s="34"/>
      <c r="P96" s="27"/>
      <c r="Q96" s="27"/>
      <c r="R96" s="27"/>
      <c r="S96" s="27"/>
      <c r="T96" s="8"/>
    </row>
    <row r="97" spans="2:20" ht="10.5">
      <c r="B97" s="2" t="s">
        <v>117</v>
      </c>
      <c r="C97" s="6">
        <f>AVERAGE(C3:C96)</f>
        <v>153.6788043478261</v>
      </c>
      <c r="D97" s="6">
        <f aca="true" t="shared" si="13" ref="D97:N97">AVERAGE(D3:D96)</f>
        <v>151.50021739130435</v>
      </c>
      <c r="E97" s="6">
        <f t="shared" si="13"/>
        <v>7470.907934782609</v>
      </c>
      <c r="F97" s="6">
        <f t="shared" si="13"/>
        <v>8217.487608695652</v>
      </c>
      <c r="G97" s="7">
        <f t="shared" si="13"/>
        <v>0.1651413043478261</v>
      </c>
      <c r="H97" s="31">
        <f t="shared" si="13"/>
        <v>0.23236413043478255</v>
      </c>
      <c r="I97" s="31">
        <f t="shared" si="13"/>
        <v>0.1651413043478261</v>
      </c>
      <c r="J97" s="7">
        <f t="shared" si="13"/>
        <v>0.08561956521739125</v>
      </c>
      <c r="K97" s="6">
        <f t="shared" si="13"/>
        <v>36.30434782608695</v>
      </c>
      <c r="L97" s="6">
        <f t="shared" si="13"/>
        <v>63.69565217391305</v>
      </c>
      <c r="N97" s="31">
        <f t="shared" si="13"/>
        <v>0.13260297277829652</v>
      </c>
      <c r="Q97" s="6">
        <f>AVERAGE(Q3:Q96)</f>
        <v>68.50649350649351</v>
      </c>
      <c r="R97" s="6">
        <f>AVERAGE(R3:R96)</f>
        <v>39</v>
      </c>
      <c r="S97" s="6"/>
      <c r="T97" s="7">
        <f>AVERAGE(T3:T96)</f>
        <v>0.08561956521739131</v>
      </c>
    </row>
    <row r="98" spans="2:20" ht="10.5">
      <c r="B98" s="2" t="s">
        <v>118</v>
      </c>
      <c r="C98" s="6">
        <f>MAX(C3:C96)</f>
        <v>170</v>
      </c>
      <c r="D98" s="6">
        <f aca="true" t="shared" si="14" ref="D98:N98">MAX(D3:D96)</f>
        <v>180</v>
      </c>
      <c r="E98" s="6">
        <f t="shared" si="14"/>
        <v>8000</v>
      </c>
      <c r="F98" s="6">
        <f t="shared" si="14"/>
        <v>10012.45</v>
      </c>
      <c r="G98" s="7">
        <f t="shared" si="14"/>
        <v>0.44</v>
      </c>
      <c r="H98" s="31">
        <f t="shared" si="14"/>
        <v>0.5</v>
      </c>
      <c r="I98" s="31">
        <f t="shared" si="14"/>
        <v>0.44</v>
      </c>
      <c r="J98" s="7">
        <f t="shared" si="14"/>
        <v>0.25</v>
      </c>
      <c r="K98" s="6">
        <f t="shared" si="14"/>
        <v>100</v>
      </c>
      <c r="L98" s="6">
        <f t="shared" si="14"/>
        <v>250</v>
      </c>
      <c r="N98" s="31">
        <f t="shared" si="14"/>
        <v>0.379999724343248</v>
      </c>
      <c r="Q98" s="6">
        <f>MAX(Q3:Q96)</f>
        <v>250</v>
      </c>
      <c r="R98" s="6">
        <f>MAX(R3:R96)</f>
        <v>70</v>
      </c>
      <c r="S98" s="6"/>
      <c r="T98" s="7">
        <f>MAX(T3:T96)</f>
        <v>0.25</v>
      </c>
    </row>
    <row r="99" spans="2:20" ht="10.5">
      <c r="B99" s="2" t="s">
        <v>119</v>
      </c>
      <c r="C99" s="6">
        <f aca="true" t="shared" si="15" ref="C99:J99">MIN(C3:C96)</f>
        <v>145</v>
      </c>
      <c r="D99" s="6">
        <f t="shared" si="15"/>
        <v>130</v>
      </c>
      <c r="E99" s="6">
        <f t="shared" si="15"/>
        <v>7100</v>
      </c>
      <c r="F99" s="6">
        <f t="shared" si="15"/>
        <v>6200</v>
      </c>
      <c r="G99" s="7">
        <f t="shared" si="15"/>
        <v>-0.15</v>
      </c>
      <c r="H99" s="31">
        <f t="shared" si="15"/>
        <v>0.02</v>
      </c>
      <c r="I99" s="31">
        <f t="shared" si="15"/>
        <v>-0.15</v>
      </c>
      <c r="J99" s="7">
        <f t="shared" si="15"/>
        <v>0.005</v>
      </c>
      <c r="K99" s="6">
        <f>MIN(K3:K96)</f>
        <v>-150</v>
      </c>
      <c r="L99" s="6">
        <f>MIN(L3:L96)</f>
        <v>0</v>
      </c>
      <c r="N99" s="31">
        <f>MIN(N3:N96)</f>
        <v>-0.14546406814234913</v>
      </c>
      <c r="Q99" s="6">
        <f>MIN(Q3:Q96)</f>
        <v>10</v>
      </c>
      <c r="R99" s="6">
        <f>MIN(R3:R96)</f>
        <v>0</v>
      </c>
      <c r="S99" s="6"/>
      <c r="T99" s="7">
        <f>MIN(T3:T96)</f>
        <v>0.005</v>
      </c>
    </row>
    <row r="100" spans="3:20" ht="10.5">
      <c r="C100" s="3"/>
      <c r="D100" s="3"/>
      <c r="E100" s="3"/>
      <c r="F100" s="3"/>
      <c r="G100" s="4"/>
      <c r="H100" s="31"/>
      <c r="I100" s="31"/>
      <c r="J100" s="4"/>
      <c r="K100" s="3"/>
      <c r="L100" s="3"/>
      <c r="T100" s="4"/>
    </row>
    <row r="101" spans="2:20" ht="10.5">
      <c r="B101" s="3" t="s">
        <v>120</v>
      </c>
      <c r="C101" s="3">
        <v>151.7</v>
      </c>
      <c r="D101" s="3"/>
      <c r="E101" s="3"/>
      <c r="F101" s="3"/>
      <c r="G101" s="4"/>
      <c r="H101" s="31"/>
      <c r="I101" s="31"/>
      <c r="J101" s="4"/>
      <c r="K101" s="3"/>
      <c r="L101" s="3"/>
      <c r="T101" s="4"/>
    </row>
    <row r="102" spans="2:20" ht="10.5">
      <c r="B102" s="3" t="s">
        <v>121</v>
      </c>
      <c r="C102" s="3">
        <v>7255.4</v>
      </c>
      <c r="D102" s="3"/>
      <c r="E102" s="3"/>
      <c r="F102" s="3"/>
      <c r="G102" s="4"/>
      <c r="H102" s="31"/>
      <c r="I102" s="31"/>
      <c r="J102" s="4"/>
      <c r="K102" s="3"/>
      <c r="L102" s="3"/>
      <c r="T102" s="4"/>
    </row>
    <row r="103" spans="3:20" ht="10.5">
      <c r="C103" s="3"/>
      <c r="D103" s="3"/>
      <c r="E103" s="3"/>
      <c r="F103" s="3"/>
      <c r="G103" s="4"/>
      <c r="H103" s="31"/>
      <c r="I103" s="31"/>
      <c r="J103" s="4"/>
      <c r="K103" s="3"/>
      <c r="L103" s="3"/>
      <c r="T103" s="4"/>
    </row>
    <row r="104" spans="3:20" ht="10.5">
      <c r="C104" s="3"/>
      <c r="D104" s="3"/>
      <c r="E104" s="3"/>
      <c r="F104" s="3"/>
      <c r="G104" s="4"/>
      <c r="H104" s="31"/>
      <c r="I104" s="31"/>
      <c r="J104" s="4"/>
      <c r="K104" s="3"/>
      <c r="L104" s="3"/>
      <c r="T104" s="4"/>
    </row>
    <row r="105" spans="3:20" ht="10.5">
      <c r="C105" s="3"/>
      <c r="D105" s="3"/>
      <c r="E105" s="3"/>
      <c r="F105" s="3"/>
      <c r="G105" s="4"/>
      <c r="H105" s="31"/>
      <c r="I105" s="31"/>
      <c r="J105" s="4"/>
      <c r="K105" s="3"/>
      <c r="L105" s="3"/>
      <c r="T105" s="4"/>
    </row>
    <row r="106" spans="3:20" ht="10.5">
      <c r="C106" s="3"/>
      <c r="D106" s="3"/>
      <c r="E106" s="3"/>
      <c r="F106" s="3"/>
      <c r="G106" s="4"/>
      <c r="H106" s="31"/>
      <c r="I106" s="31"/>
      <c r="J106" s="4"/>
      <c r="K106" s="3"/>
      <c r="L106" s="3"/>
      <c r="T106" s="4"/>
    </row>
    <row r="107" spans="3:20" ht="10.5">
      <c r="C107" s="3"/>
      <c r="D107" s="3"/>
      <c r="E107" s="3"/>
      <c r="F107" s="3"/>
      <c r="G107" s="4"/>
      <c r="H107" s="31"/>
      <c r="I107" s="31"/>
      <c r="J107" s="4"/>
      <c r="K107" s="3"/>
      <c r="L107" s="3"/>
      <c r="T107" s="4"/>
    </row>
    <row r="108" spans="3:20" ht="10.5">
      <c r="C108" s="3"/>
      <c r="D108" s="3"/>
      <c r="E108" s="3"/>
      <c r="F108" s="3"/>
      <c r="G108" s="4"/>
      <c r="H108" s="31"/>
      <c r="I108" s="31"/>
      <c r="J108" s="4"/>
      <c r="K108" s="3"/>
      <c r="L108" s="3"/>
      <c r="T108" s="4"/>
    </row>
    <row r="109" spans="3:20" ht="10.5">
      <c r="C109" s="3"/>
      <c r="D109" s="3"/>
      <c r="E109" s="3"/>
      <c r="F109" s="3"/>
      <c r="G109" s="4"/>
      <c r="H109" s="31"/>
      <c r="I109" s="31"/>
      <c r="J109" s="4"/>
      <c r="K109" s="3"/>
      <c r="L109" s="3"/>
      <c r="T109" s="4"/>
    </row>
    <row r="110" spans="3:20" ht="10.5">
      <c r="C110" s="3"/>
      <c r="D110" s="3"/>
      <c r="E110" s="3"/>
      <c r="F110" s="3"/>
      <c r="G110" s="4"/>
      <c r="H110" s="31"/>
      <c r="I110" s="31"/>
      <c r="J110" s="4"/>
      <c r="K110" s="3"/>
      <c r="L110" s="3"/>
      <c r="T110" s="4"/>
    </row>
    <row r="111" spans="3:20" ht="10.5">
      <c r="C111" s="3"/>
      <c r="D111" s="3"/>
      <c r="E111" s="3"/>
      <c r="F111" s="3"/>
      <c r="G111" s="4"/>
      <c r="H111" s="31"/>
      <c r="I111" s="31"/>
      <c r="J111" s="4"/>
      <c r="K111" s="3"/>
      <c r="L111" s="3"/>
      <c r="T111" s="4"/>
    </row>
    <row r="112" spans="3:20" ht="10.5">
      <c r="C112" s="3"/>
      <c r="D112" s="3"/>
      <c r="E112" s="3"/>
      <c r="F112" s="3"/>
      <c r="G112" s="4"/>
      <c r="H112" s="31"/>
      <c r="I112" s="31"/>
      <c r="J112" s="4"/>
      <c r="K112" s="3"/>
      <c r="L112" s="3"/>
      <c r="T112" s="4"/>
    </row>
    <row r="113" spans="3:20" ht="10.5">
      <c r="C113" s="3"/>
      <c r="D113" s="3"/>
      <c r="E113" s="3"/>
      <c r="F113" s="3"/>
      <c r="G113" s="4"/>
      <c r="H113" s="31"/>
      <c r="I113" s="31"/>
      <c r="J113" s="4"/>
      <c r="K113" s="3"/>
      <c r="L113" s="3"/>
      <c r="T113" s="4"/>
    </row>
    <row r="114" spans="3:20" ht="10.5">
      <c r="C114" s="3"/>
      <c r="D114" s="3"/>
      <c r="E114" s="3"/>
      <c r="F114" s="3"/>
      <c r="G114" s="4"/>
      <c r="H114" s="31"/>
      <c r="I114" s="31"/>
      <c r="J114" s="4"/>
      <c r="K114" s="3"/>
      <c r="L114" s="3"/>
      <c r="T114" s="4"/>
    </row>
    <row r="115" spans="3:20" ht="10.5">
      <c r="C115" s="3"/>
      <c r="D115" s="3"/>
      <c r="E115" s="3"/>
      <c r="F115" s="3"/>
      <c r="G115" s="4"/>
      <c r="H115" s="31"/>
      <c r="I115" s="31"/>
      <c r="J115" s="4"/>
      <c r="K115" s="3"/>
      <c r="L115" s="3"/>
      <c r="T115" s="4"/>
    </row>
    <row r="116" spans="3:20" ht="10.5">
      <c r="C116" s="3"/>
      <c r="D116" s="3"/>
      <c r="E116" s="3"/>
      <c r="F116" s="3"/>
      <c r="G116" s="4"/>
      <c r="H116" s="31"/>
      <c r="I116" s="31"/>
      <c r="J116" s="4"/>
      <c r="K116" s="3"/>
      <c r="L116" s="3"/>
      <c r="T116" s="4"/>
    </row>
    <row r="117" spans="3:20" ht="10.5">
      <c r="C117" s="3"/>
      <c r="D117" s="3"/>
      <c r="E117" s="3"/>
      <c r="F117" s="3"/>
      <c r="G117" s="4"/>
      <c r="H117" s="31"/>
      <c r="I117" s="31"/>
      <c r="J117" s="4"/>
      <c r="K117" s="3"/>
      <c r="L117" s="3"/>
      <c r="T117" s="4"/>
    </row>
    <row r="118" spans="3:20" ht="10.5">
      <c r="C118" s="3"/>
      <c r="D118" s="3"/>
      <c r="E118" s="3"/>
      <c r="F118" s="3"/>
      <c r="G118" s="4"/>
      <c r="H118" s="31"/>
      <c r="I118" s="31"/>
      <c r="J118" s="4"/>
      <c r="K118" s="3"/>
      <c r="L118" s="3"/>
      <c r="T118" s="4"/>
    </row>
    <row r="119" spans="3:20" ht="10.5">
      <c r="C119" s="3"/>
      <c r="D119" s="3"/>
      <c r="E119" s="3"/>
      <c r="F119" s="3"/>
      <c r="G119" s="4"/>
      <c r="H119" s="31"/>
      <c r="I119" s="31"/>
      <c r="J119" s="4"/>
      <c r="K119" s="3"/>
      <c r="L119" s="3"/>
      <c r="T119" s="4"/>
    </row>
    <row r="120" spans="3:20" ht="10.5">
      <c r="C120" s="3"/>
      <c r="D120" s="3"/>
      <c r="E120" s="3"/>
      <c r="F120" s="3"/>
      <c r="G120" s="4"/>
      <c r="H120" s="31"/>
      <c r="I120" s="31"/>
      <c r="J120" s="4"/>
      <c r="K120" s="3"/>
      <c r="L120" s="3"/>
      <c r="T120" s="4"/>
    </row>
    <row r="121" spans="3:20" ht="10.5">
      <c r="C121" s="3"/>
      <c r="D121" s="3"/>
      <c r="E121" s="3"/>
      <c r="F121" s="3"/>
      <c r="G121" s="4"/>
      <c r="H121" s="31"/>
      <c r="I121" s="31"/>
      <c r="J121" s="4"/>
      <c r="K121" s="3"/>
      <c r="L121" s="3"/>
      <c r="T121" s="4"/>
    </row>
    <row r="122" spans="3:20" ht="10.5">
      <c r="C122" s="3"/>
      <c r="D122" s="3"/>
      <c r="E122" s="3"/>
      <c r="F122" s="3"/>
      <c r="G122" s="4"/>
      <c r="H122" s="31"/>
      <c r="I122" s="31"/>
      <c r="J122" s="4"/>
      <c r="K122" s="3"/>
      <c r="L122" s="3"/>
      <c r="T122" s="4"/>
    </row>
    <row r="123" spans="3:20" ht="10.5">
      <c r="C123" s="3"/>
      <c r="D123" s="3"/>
      <c r="E123" s="3"/>
      <c r="F123" s="3"/>
      <c r="G123" s="4"/>
      <c r="H123" s="31"/>
      <c r="I123" s="31"/>
      <c r="J123" s="4"/>
      <c r="K123" s="3"/>
      <c r="L123" s="3"/>
      <c r="T123" s="4"/>
    </row>
    <row r="124" spans="3:20" ht="10.5">
      <c r="C124" s="3"/>
      <c r="D124" s="3"/>
      <c r="E124" s="3"/>
      <c r="F124" s="3"/>
      <c r="G124" s="4"/>
      <c r="H124" s="31"/>
      <c r="I124" s="31"/>
      <c r="J124" s="4"/>
      <c r="K124" s="3"/>
      <c r="L124" s="3"/>
      <c r="T124" s="4"/>
    </row>
  </sheetData>
  <sheetProtection/>
  <printOptions gridLines="1"/>
  <pageMargins left="0.787401575" right="0.787401575" top="0.984251969" bottom="0.984251969" header="0.5" footer="0.5"/>
  <pageSetup orientation="landscape" paperSize="9"/>
  <headerFooter alignWithMargins="0">
    <oddHeader>&amp;C&amp;F</oddHead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LISTADO ALUMNOS</dc:title>
  <dc:subject>FUTUR CON INBAN INCLUIDOS Y CON DATOS</dc:subject>
  <dc:creator>IESE</dc:creator>
  <cp:keywords>FUTUR/INBAN</cp:keywords>
  <dc:description>Los alumnos que también estan en el Inban están marcados con una I a la izquierda</dc:description>
  <cp:lastModifiedBy>Pablo Fernández</cp:lastModifiedBy>
  <dcterms:modified xsi:type="dcterms:W3CDTF">2015-05-28T20:52:03Z</dcterms:modified>
  <cp:category/>
  <cp:version/>
  <cp:contentType/>
  <cp:contentStatus/>
</cp:coreProperties>
</file>